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SI\Desktop\ОП ВСЕ ГОДА\2026\54.02.01 ДИ 2026\54.02.01 ДИ 2026\"/>
    </mc:Choice>
  </mc:AlternateContent>
  <xr:revisionPtr revIDLastSave="0" documentId="13_ncr:1_{53CC8708-AA2B-45B0-B55E-F7E088BD4CD4}" xr6:coauthVersionLast="36" xr6:coauthVersionMax="36" xr10:uidLastSave="{00000000-0000-0000-0000-000000000000}"/>
  <bookViews>
    <workbookView xWindow="0" yWindow="0" windowWidth="10668" windowHeight="8412" firstSheet="4" activeTab="5" xr2:uid="{00000000-000D-0000-FFFF-FFFF00000000}"/>
  </bookViews>
  <sheets>
    <sheet name="2. график уч.процесса" sheetId="2" r:id="rId1"/>
    <sheet name="3. сводные данные" sheetId="3" r:id="rId2"/>
    <sheet name="4. план уч.процесса" sheetId="1" r:id="rId3"/>
    <sheet name="5.комплексные формы ПА" sheetId="4" r:id="rId4"/>
    <sheet name="6.практика" sheetId="5" r:id="rId5"/>
    <sheet name="7.график ПА" sheetId="6" r:id="rId6"/>
    <sheet name="8.график сам.работы" sheetId="7" r:id="rId7"/>
  </sheets>
  <externalReferences>
    <externalReference r:id="rId8"/>
  </externalReferences>
  <calcPr calcId="191029"/>
</workbook>
</file>

<file path=xl/calcChain.xml><?xml version="1.0" encoding="utf-8"?>
<calcChain xmlns="http://schemas.openxmlformats.org/spreadsheetml/2006/main">
  <c r="L41" i="7" l="1"/>
  <c r="E90" i="7"/>
  <c r="F90" i="7"/>
  <c r="I82" i="7"/>
  <c r="J82" i="7"/>
  <c r="E78" i="7"/>
  <c r="F78" i="7"/>
  <c r="G78" i="7"/>
  <c r="H78" i="7"/>
  <c r="I78" i="7"/>
  <c r="J78" i="7"/>
  <c r="K78" i="7"/>
  <c r="L78" i="7"/>
  <c r="D78" i="7"/>
  <c r="I73" i="7"/>
  <c r="J73" i="7"/>
  <c r="D73" i="7"/>
  <c r="I67" i="7"/>
  <c r="J67" i="7"/>
  <c r="D67" i="7"/>
  <c r="I60" i="7"/>
  <c r="J60" i="7"/>
  <c r="J59" i="7" s="1"/>
  <c r="J58" i="7" s="1"/>
  <c r="D60" i="7"/>
  <c r="D59" i="7" s="1"/>
  <c r="D46" i="7"/>
  <c r="I46" i="7"/>
  <c r="J46" i="7"/>
  <c r="J90" i="7" s="1"/>
  <c r="I41" i="7"/>
  <c r="J41" i="7"/>
  <c r="H41" i="7"/>
  <c r="G41" i="7"/>
  <c r="D41" i="7"/>
  <c r="I33" i="7"/>
  <c r="J33" i="7"/>
  <c r="D33" i="7"/>
  <c r="C34" i="7" a="1"/>
  <c r="C36" i="7" s="1"/>
  <c r="M78" i="6"/>
  <c r="L78" i="6"/>
  <c r="K78" i="6"/>
  <c r="J78" i="6"/>
  <c r="I78" i="6"/>
  <c r="M41" i="6"/>
  <c r="C34" i="6" a="1"/>
  <c r="C37" i="6" s="1"/>
  <c r="K82" i="6"/>
  <c r="L82" i="6"/>
  <c r="K73" i="6"/>
  <c r="L73" i="6"/>
  <c r="K67" i="6"/>
  <c r="L67" i="6"/>
  <c r="K46" i="6"/>
  <c r="K41" i="6" s="1"/>
  <c r="L46" i="6"/>
  <c r="L41" i="6" s="1"/>
  <c r="K33" i="6"/>
  <c r="L33" i="6"/>
  <c r="G16" i="5"/>
  <c r="H16" i="5"/>
  <c r="F58" i="1"/>
  <c r="F92" i="1" s="1"/>
  <c r="F59" i="1"/>
  <c r="P59" i="1"/>
  <c r="Q59" i="1"/>
  <c r="W78" i="1"/>
  <c r="V78" i="1"/>
  <c r="U78" i="1"/>
  <c r="T78" i="1"/>
  <c r="S78" i="1"/>
  <c r="R78" i="1"/>
  <c r="O78" i="1"/>
  <c r="N78" i="1"/>
  <c r="M78" i="1"/>
  <c r="L78" i="1"/>
  <c r="K78" i="1"/>
  <c r="J78" i="1"/>
  <c r="I78" i="1"/>
  <c r="H78" i="1"/>
  <c r="G78" i="1"/>
  <c r="E78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E41" i="1"/>
  <c r="C34" i="1" a="1"/>
  <c r="C35" i="1" s="1"/>
  <c r="J82" i="1"/>
  <c r="J73" i="1"/>
  <c r="J67" i="1"/>
  <c r="J60" i="1"/>
  <c r="J46" i="1"/>
  <c r="J33" i="1"/>
  <c r="J28" i="1"/>
  <c r="J11" i="1"/>
  <c r="J59" i="1" l="1"/>
  <c r="I59" i="7"/>
  <c r="I58" i="7" s="1"/>
  <c r="I90" i="7" s="1"/>
  <c r="C37" i="7"/>
  <c r="C38" i="7"/>
  <c r="C39" i="7"/>
  <c r="C34" i="7"/>
  <c r="C35" i="7"/>
  <c r="C39" i="6"/>
  <c r="C38" i="6"/>
  <c r="C34" i="6"/>
  <c r="C35" i="6"/>
  <c r="C36" i="6"/>
  <c r="C37" i="1"/>
  <c r="C34" i="1"/>
  <c r="C39" i="1"/>
  <c r="C38" i="1"/>
  <c r="C36" i="1"/>
  <c r="J58" i="1"/>
  <c r="T82" i="1"/>
  <c r="U82" i="1"/>
  <c r="T73" i="1"/>
  <c r="U73" i="1"/>
  <c r="T67" i="1"/>
  <c r="U67" i="1"/>
  <c r="T60" i="1"/>
  <c r="U60" i="1"/>
  <c r="T46" i="1"/>
  <c r="U46" i="1"/>
  <c r="T33" i="1"/>
  <c r="U33" i="1"/>
  <c r="E30" i="1"/>
  <c r="E29" i="1"/>
  <c r="F28" i="1"/>
  <c r="G28" i="1"/>
  <c r="H28" i="1"/>
  <c r="I28" i="1"/>
  <c r="K28" i="1"/>
  <c r="Q28" i="1"/>
  <c r="P28" i="1"/>
  <c r="M28" i="1"/>
  <c r="N28" i="1"/>
  <c r="O28" i="1"/>
  <c r="L28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12" i="1"/>
  <c r="F11" i="1"/>
  <c r="G11" i="1"/>
  <c r="H11" i="1"/>
  <c r="I11" i="1"/>
  <c r="K11" i="1"/>
  <c r="L11" i="1"/>
  <c r="M11" i="1"/>
  <c r="N11" i="1"/>
  <c r="O11" i="1"/>
  <c r="P11" i="1"/>
  <c r="Q11" i="1"/>
  <c r="Q10" i="1" s="1"/>
  <c r="Q92" i="1" s="1"/>
  <c r="U59" i="1" l="1"/>
  <c r="U58" i="1" s="1"/>
  <c r="U92" i="1" s="1"/>
  <c r="U95" i="1" s="1"/>
  <c r="T59" i="1"/>
  <c r="J92" i="1"/>
  <c r="J94" i="1" s="1"/>
  <c r="N10" i="1"/>
  <c r="O10" i="1"/>
  <c r="L10" i="1"/>
  <c r="P10" i="1"/>
  <c r="P92" i="1" s="1"/>
  <c r="T58" i="1"/>
  <c r="T92" i="1" s="1"/>
  <c r="E28" i="1"/>
  <c r="E11" i="1"/>
  <c r="L82" i="7"/>
  <c r="K82" i="7"/>
  <c r="H82" i="7"/>
  <c r="G82" i="7"/>
  <c r="H60" i="7"/>
  <c r="M82" i="6"/>
  <c r="J82" i="6"/>
  <c r="I82" i="6"/>
  <c r="U94" i="1" l="1"/>
  <c r="E10" i="1"/>
  <c r="T95" i="1"/>
  <c r="T94" i="1"/>
  <c r="M60" i="1"/>
  <c r="W82" i="1"/>
  <c r="V82" i="1"/>
  <c r="S82" i="1"/>
  <c r="R82" i="1"/>
  <c r="O82" i="1"/>
  <c r="M82" i="1"/>
  <c r="L82" i="1"/>
  <c r="K82" i="1"/>
  <c r="I82" i="1"/>
  <c r="H82" i="1"/>
  <c r="G82" i="1"/>
  <c r="E82" i="1"/>
  <c r="W60" i="1"/>
  <c r="N82" i="1" l="1"/>
  <c r="L67" i="7"/>
  <c r="K46" i="7"/>
  <c r="K41" i="7" s="1"/>
  <c r="V46" i="1"/>
  <c r="W67" i="1"/>
  <c r="L73" i="7" l="1"/>
  <c r="K73" i="7"/>
  <c r="H73" i="7"/>
  <c r="G73" i="7"/>
  <c r="M73" i="6"/>
  <c r="J73" i="6"/>
  <c r="I73" i="6"/>
  <c r="W73" i="1"/>
  <c r="W59" i="1" s="1"/>
  <c r="V73" i="1"/>
  <c r="S73" i="1"/>
  <c r="R73" i="1"/>
  <c r="O73" i="1"/>
  <c r="M73" i="1"/>
  <c r="L73" i="1"/>
  <c r="K73" i="1"/>
  <c r="I73" i="1"/>
  <c r="H73" i="1"/>
  <c r="G73" i="1"/>
  <c r="E73" i="1"/>
  <c r="R33" i="1"/>
  <c r="N73" i="1" l="1"/>
  <c r="G46" i="7" l="1"/>
  <c r="H33" i="7"/>
  <c r="K33" i="7"/>
  <c r="L33" i="7"/>
  <c r="G33" i="7"/>
  <c r="O46" i="1"/>
  <c r="N46" i="1"/>
  <c r="M46" i="1"/>
  <c r="L46" i="1"/>
  <c r="K46" i="1"/>
  <c r="I46" i="1"/>
  <c r="H46" i="1"/>
  <c r="G46" i="1"/>
  <c r="E46" i="1"/>
  <c r="O33" i="1"/>
  <c r="N33" i="1"/>
  <c r="M33" i="1"/>
  <c r="L33" i="1"/>
  <c r="K33" i="1"/>
  <c r="I33" i="1"/>
  <c r="H33" i="1"/>
  <c r="G33" i="1"/>
  <c r="E33" i="1"/>
  <c r="H67" i="7" l="1"/>
  <c r="H59" i="7" s="1"/>
  <c r="L60" i="7"/>
  <c r="L59" i="7" s="1"/>
  <c r="K60" i="7"/>
  <c r="J46" i="6"/>
  <c r="J41" i="6" s="1"/>
  <c r="S67" i="1"/>
  <c r="O60" i="1"/>
  <c r="N60" i="1"/>
  <c r="L60" i="1"/>
  <c r="S60" i="1"/>
  <c r="S59" i="1" s="1"/>
  <c r="V60" i="1"/>
  <c r="K60" i="1"/>
  <c r="K67" i="7"/>
  <c r="X97" i="1"/>
  <c r="X96" i="1"/>
  <c r="K59" i="7" l="1"/>
  <c r="V67" i="1"/>
  <c r="V59" i="1" s="1"/>
  <c r="G67" i="7" l="1"/>
  <c r="G60" i="7"/>
  <c r="G59" i="7" s="1"/>
  <c r="L46" i="7"/>
  <c r="H46" i="7"/>
  <c r="M67" i="6"/>
  <c r="J67" i="6"/>
  <c r="I67" i="6"/>
  <c r="N60" i="6"/>
  <c r="M60" i="6"/>
  <c r="J60" i="6"/>
  <c r="I60" i="6"/>
  <c r="N46" i="6"/>
  <c r="N41" i="6" s="1"/>
  <c r="I46" i="6"/>
  <c r="I41" i="6" s="1"/>
  <c r="N33" i="6"/>
  <c r="M33" i="6"/>
  <c r="J33" i="6"/>
  <c r="I33" i="6"/>
  <c r="P11" i="3"/>
  <c r="G58" i="7" l="1"/>
  <c r="G90" i="7" s="1"/>
  <c r="I59" i="6"/>
  <c r="I58" i="6" s="1"/>
  <c r="D58" i="7"/>
  <c r="D90" i="7" s="1"/>
  <c r="H58" i="7"/>
  <c r="H90" i="7" s="1"/>
  <c r="K58" i="7"/>
  <c r="K90" i="7" s="1"/>
  <c r="L58" i="7"/>
  <c r="L90" i="7" s="1"/>
  <c r="F94" i="1" l="1"/>
  <c r="L67" i="1"/>
  <c r="L59" i="1" s="1"/>
  <c r="R67" i="1"/>
  <c r="O67" i="1"/>
  <c r="O59" i="1" s="1"/>
  <c r="N67" i="1"/>
  <c r="N59" i="1" s="1"/>
  <c r="M67" i="1"/>
  <c r="M59" i="1" s="1"/>
  <c r="K67" i="1"/>
  <c r="K59" i="1" s="1"/>
  <c r="I67" i="1"/>
  <c r="H67" i="1"/>
  <c r="G67" i="1"/>
  <c r="R60" i="1"/>
  <c r="R59" i="1" s="1"/>
  <c r="H60" i="1"/>
  <c r="H59" i="1" s="1"/>
  <c r="H58" i="1" s="1"/>
  <c r="H92" i="1" s="1"/>
  <c r="G60" i="1"/>
  <c r="G59" i="1" s="1"/>
  <c r="G58" i="1" s="1"/>
  <c r="G92" i="1" s="1"/>
  <c r="W46" i="1"/>
  <c r="S46" i="1"/>
  <c r="R46" i="1"/>
  <c r="W33" i="1"/>
  <c r="V33" i="1"/>
  <c r="S33" i="1"/>
  <c r="H89" i="1" l="1"/>
  <c r="R58" i="1"/>
  <c r="R92" i="1" s="1"/>
  <c r="M58" i="1"/>
  <c r="M92" i="1" s="1"/>
  <c r="Q95" i="1"/>
  <c r="S58" i="1"/>
  <c r="S92" i="1" s="1"/>
  <c r="W58" i="1"/>
  <c r="W92" i="1" s="1"/>
  <c r="V58" i="1"/>
  <c r="L58" i="1"/>
  <c r="L92" i="1" s="1"/>
  <c r="K58" i="1"/>
  <c r="O58" i="1"/>
  <c r="O92" i="1" s="1"/>
  <c r="I60" i="1"/>
  <c r="I59" i="1" s="1"/>
  <c r="I58" i="1" s="1"/>
  <c r="I92" i="1" s="1"/>
  <c r="N58" i="1"/>
  <c r="N92" i="1" s="1"/>
  <c r="E67" i="1"/>
  <c r="E60" i="1"/>
  <c r="E59" i="1" s="1"/>
  <c r="E58" i="1" s="1"/>
  <c r="E92" i="1" s="1"/>
  <c r="V92" i="1" l="1"/>
  <c r="V95" i="1" s="1"/>
  <c r="K92" i="1"/>
  <c r="K94" i="1" s="1"/>
  <c r="K91" i="1"/>
  <c r="I94" i="1"/>
  <c r="R94" i="1"/>
  <c r="W95" i="1"/>
  <c r="W94" i="1"/>
  <c r="S95" i="1"/>
  <c r="R95" i="1"/>
  <c r="H94" i="1"/>
  <c r="P95" i="1"/>
  <c r="P94" i="1"/>
  <c r="M94" i="1"/>
  <c r="N94" i="1"/>
  <c r="O94" i="1"/>
  <c r="Q94" i="1"/>
  <c r="G94" i="1"/>
  <c r="V94" i="1"/>
  <c r="S94" i="1" l="1"/>
  <c r="E94" i="1"/>
  <c r="X95" i="1"/>
  <c r="L94" i="1"/>
</calcChain>
</file>

<file path=xl/sharedStrings.xml><?xml version="1.0" encoding="utf-8"?>
<sst xmlns="http://schemas.openxmlformats.org/spreadsheetml/2006/main" count="1163" uniqueCount="382">
  <si>
    <t>Индекс</t>
  </si>
  <si>
    <t>Наименование циклов, учебных предметов, курсов, дисциплин (модулей), практик</t>
  </si>
  <si>
    <t>Формы промежуточной аттестации</t>
  </si>
  <si>
    <t>Общий объём образовательной программы (ак.ч.)</t>
  </si>
  <si>
    <t>Государственная итоговая аттестация (ак.ч.)</t>
  </si>
  <si>
    <t>Промежуточная аттестация в форме экзамена (ак.ч.)</t>
  </si>
  <si>
    <t>Объём образовательной программы  по видам учебной деятельности обучающихся (ак.ч.)</t>
  </si>
  <si>
    <t xml:space="preserve">Экзамены  по предметам, курсам, дисциплинам </t>
  </si>
  <si>
    <t xml:space="preserve">Экзамены по модулям </t>
  </si>
  <si>
    <t>Объём практики в форме практической подготовки</t>
  </si>
  <si>
    <t>Объём самостоятельной работы</t>
  </si>
  <si>
    <t>Объём учебных занятий</t>
  </si>
  <si>
    <t>в том числе:</t>
  </si>
  <si>
    <t>1 курс</t>
  </si>
  <si>
    <t>2 курс</t>
  </si>
  <si>
    <t>3 курс</t>
  </si>
  <si>
    <t>в форме практической подготовки</t>
  </si>
  <si>
    <t>уроков, консультаций, лекций, семинаров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</si>
  <si>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</si>
  <si>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</si>
  <si>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</si>
  <si>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</si>
  <si>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</si>
  <si>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</si>
  <si>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ОУП.00</t>
  </si>
  <si>
    <t>Общеобразовательный цикл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</si>
  <si>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</si>
  <si>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</si>
  <si>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</si>
  <si>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</si>
  <si>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</si>
  <si>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</si>
  <si>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</si>
  <si>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</si>
  <si>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</si>
  <si>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</si>
  <si>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</si>
  <si>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</si>
  <si>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</si>
  <si>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r>
      <t xml:space="preserve">Индивидуальный проект </t>
    </r>
    <r>
      <rPr>
        <i/>
        <sz val="14"/>
        <rFont val="Times New Roman"/>
        <family val="1"/>
        <charset val="204"/>
      </rPr>
      <t>(предметом не является)</t>
    </r>
  </si>
  <si>
    <t>Промежуточная аттестация по циклу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</si>
  <si>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</si>
  <si>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</si>
  <si>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</si>
  <si>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</si>
  <si>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</si>
  <si>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</si>
  <si>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</si>
  <si>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П.00</t>
  </si>
  <si>
    <t>Профессиональный цикл</t>
  </si>
  <si>
    <t>ПМ.00</t>
  </si>
  <si>
    <t>Профессиональные модули</t>
  </si>
  <si>
    <t>ПМ.01</t>
  </si>
  <si>
    <t>УП.01.</t>
  </si>
  <si>
    <t>ПП.01.</t>
  </si>
  <si>
    <t>Промежуточная аттестация по модулю</t>
  </si>
  <si>
    <t>ПМ.02</t>
  </si>
  <si>
    <t>УП.02.</t>
  </si>
  <si>
    <t>ПП.02.</t>
  </si>
  <si>
    <r>
      <t>Промежуточная аттестация,</t>
    </r>
    <r>
      <rPr>
        <sz val="14"/>
        <color rgb="FF000000"/>
        <rFont val="Times New Roman"/>
        <family val="1"/>
        <charset val="204"/>
      </rPr>
      <t xml:space="preserve"> всего ак.ч.</t>
    </r>
  </si>
  <si>
    <r>
      <t xml:space="preserve">Практика, </t>
    </r>
    <r>
      <rPr>
        <sz val="14"/>
        <color rgb="FF000000"/>
        <rFont val="Times New Roman"/>
        <family val="1"/>
        <charset val="204"/>
      </rPr>
      <t>всего ак.ч.</t>
    </r>
  </si>
  <si>
    <r>
      <t xml:space="preserve">Самостоятельная работа, </t>
    </r>
    <r>
      <rPr>
        <sz val="14"/>
        <color rgb="FF000000"/>
        <rFont val="Times New Roman"/>
        <family val="1"/>
        <charset val="204"/>
      </rPr>
      <t>всего ак.ч.</t>
    </r>
  </si>
  <si>
    <t>ИТОГО:</t>
  </si>
  <si>
    <t>ГИА.00</t>
  </si>
  <si>
    <t>Государственная итоговая аттестация</t>
  </si>
  <si>
    <t>ВСЕГО:</t>
  </si>
  <si>
    <t>Всего в семестре</t>
  </si>
  <si>
    <t>объём учебных занятий и объём сам.работы, в т.ч. с целью выполнения инд.проекта</t>
  </si>
  <si>
    <t>учебная практика</t>
  </si>
  <si>
    <t>производственная практика</t>
  </si>
  <si>
    <t>экзамены (в том числе экзамены по модулю)</t>
  </si>
  <si>
    <t>дифференцированные зачеты</t>
  </si>
  <si>
    <t>зачёты</t>
  </si>
  <si>
    <t>Условные обозначения:</t>
  </si>
  <si>
    <t>зачёт</t>
  </si>
  <si>
    <t>дифференцированный зачёт</t>
  </si>
  <si>
    <t>экзамен</t>
  </si>
  <si>
    <t xml:space="preserve"> </t>
  </si>
  <si>
    <r>
      <t xml:space="preserve">Распределение объёма учебных занятий </t>
    </r>
    <r>
      <rPr>
        <i/>
        <sz val="14"/>
        <rFont val="Times New Roman"/>
        <family val="1"/>
        <charset val="204"/>
      </rPr>
      <t xml:space="preserve">(по курсам и полугодиям), </t>
    </r>
    <r>
      <rPr>
        <sz val="14"/>
        <rFont val="Times New Roman"/>
        <family val="1"/>
        <charset val="204"/>
      </rPr>
      <t>ак.ч.</t>
    </r>
  </si>
  <si>
    <t>2. ГРАФИК УЧЕБНОГО ПРОЦЕССА</t>
  </si>
  <si>
    <t>Курс</t>
  </si>
  <si>
    <t>Сентябрь</t>
  </si>
  <si>
    <t>29 сен - 5 окт</t>
  </si>
  <si>
    <t>Октябрь</t>
  </si>
  <si>
    <t>27 окт - 2 нояб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</si>
  <si>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</si>
  <si>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</si>
  <si>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</si>
  <si>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</si>
  <si>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</si>
  <si>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</si>
  <si>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</si>
  <si>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</si>
  <si>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</si>
  <si>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</si>
  <si>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</si>
  <si>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</si>
  <si>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</si>
  <si>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</si>
  <si>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</si>
  <si>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</si>
  <si>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</si>
  <si>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</si>
  <si>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</si>
  <si>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</si>
  <si>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</si>
  <si>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</si>
  <si>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</si>
  <si>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</si>
  <si>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</si>
  <si>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</si>
  <si>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</si>
  <si>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</si>
  <si>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</si>
  <si>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</si>
  <si>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</si>
  <si>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</si>
  <si>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</si>
  <si>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</si>
  <si>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</si>
  <si>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</si>
  <si>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</si>
  <si>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</si>
  <si>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</si>
  <si>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3 - 9 авг</t>
  </si>
  <si>
    <t>10 - 16 авг</t>
  </si>
  <si>
    <t>17 - 23 авг</t>
  </si>
  <si>
    <t>24 - 31 авг</t>
  </si>
  <si>
    <t>1</t>
  </si>
  <si>
    <t>=</t>
  </si>
  <si>
    <t>2</t>
  </si>
  <si>
    <t>3</t>
  </si>
  <si>
    <t>У</t>
  </si>
  <si>
    <t>П</t>
  </si>
  <si>
    <t>III</t>
  </si>
  <si>
    <t>*</t>
  </si>
  <si>
    <t>-</t>
  </si>
  <si>
    <t>учебные занятия</t>
  </si>
  <si>
    <t>::</t>
  </si>
  <si>
    <t>промежуточная аттестация</t>
  </si>
  <si>
    <t>каникулы</t>
  </si>
  <si>
    <t>в форме экзамена</t>
  </si>
  <si>
    <t>обучение не предусмотрено</t>
  </si>
  <si>
    <r>
      <t xml:space="preserve">3. Сводные данные по бюджету времени </t>
    </r>
    <r>
      <rPr>
        <i/>
        <sz val="14"/>
        <color rgb="FF000000"/>
        <rFont val="Times New Roman"/>
        <family val="1"/>
        <charset val="204"/>
      </rPr>
      <t>(в академических часах и неделях)</t>
    </r>
  </si>
  <si>
    <t>Курсы</t>
  </si>
  <si>
    <r>
      <t xml:space="preserve">Обучение по учебным предметам, курсам, дисциплинам (модулям), практикам                                                  </t>
    </r>
    <r>
      <rPr>
        <i/>
        <sz val="14"/>
        <rFont val="Times New Roman"/>
        <family val="1"/>
        <charset val="204"/>
      </rPr>
      <t>(в т.ч. самостоятельная работа)                                       (36 ак.ч./нед.)</t>
    </r>
  </si>
  <si>
    <r>
      <t xml:space="preserve">Учебная практика в форме практической подготовки                                        </t>
    </r>
    <r>
      <rPr>
        <i/>
        <sz val="14"/>
        <rFont val="Times New Roman"/>
        <family val="1"/>
        <charset val="204"/>
      </rPr>
      <t>(36 ак.ч./нед.)</t>
    </r>
  </si>
  <si>
    <t>Промежуточная аттестация</t>
  </si>
  <si>
    <r>
      <t xml:space="preserve">Государственная итоговая аттестация </t>
    </r>
    <r>
      <rPr>
        <i/>
        <sz val="14"/>
        <rFont val="Times New Roman"/>
        <family val="1"/>
        <charset val="204"/>
      </rPr>
      <t>(36 ак.ч./нед.)</t>
    </r>
  </si>
  <si>
    <t>Каникулы</t>
  </si>
  <si>
    <r>
      <t xml:space="preserve">Всего                           </t>
    </r>
    <r>
      <rPr>
        <i/>
        <sz val="14"/>
        <rFont val="Times New Roman"/>
        <family val="1"/>
        <charset val="204"/>
      </rPr>
      <t xml:space="preserve"> (по курсам)</t>
    </r>
  </si>
  <si>
    <t>ак. часов</t>
  </si>
  <si>
    <t>недель</t>
  </si>
  <si>
    <t>I курс</t>
  </si>
  <si>
    <t>II курс</t>
  </si>
  <si>
    <t>III курс</t>
  </si>
  <si>
    <t>Всего</t>
  </si>
  <si>
    <t>5. Комплексные формы промежуточной аттестации:</t>
  </si>
  <si>
    <t>Семестр</t>
  </si>
  <si>
    <t>Наименование                                                                                                                                          предметов, курсов, дисциплин ( модулей), практик</t>
  </si>
  <si>
    <t>Комплексная форма промежуточной аттестации</t>
  </si>
  <si>
    <t>Кдз№1</t>
  </si>
  <si>
    <t>Кдз№2</t>
  </si>
  <si>
    <t>Кдз№3</t>
  </si>
  <si>
    <t>з - зачёт</t>
  </si>
  <si>
    <t>ДЗ - дифференцированный зачёт</t>
  </si>
  <si>
    <t>Э - экзамен</t>
  </si>
  <si>
    <t>Кэ - комплексный экзамен</t>
  </si>
  <si>
    <t>Кдз - комплексный дифференцированный зачёт</t>
  </si>
  <si>
    <t>Эпм - экзамен по модулю</t>
  </si>
  <si>
    <t>КЭпм - комплексный экзамен по модулю</t>
  </si>
  <si>
    <t xml:space="preserve">6. Практика </t>
  </si>
  <si>
    <t>Профессиональный модуль, в рамках которого проводится практика</t>
  </si>
  <si>
    <t>Виды практики</t>
  </si>
  <si>
    <t xml:space="preserve">Семестр </t>
  </si>
  <si>
    <t>Объём практики</t>
  </si>
  <si>
    <t>ак.ч.</t>
  </si>
  <si>
    <t xml:space="preserve">Учебная </t>
  </si>
  <si>
    <r>
      <t xml:space="preserve">Распределение форм промежуточной аттестации </t>
    </r>
    <r>
      <rPr>
        <i/>
        <sz val="12"/>
        <rFont val="Times New Roman"/>
        <family val="1"/>
        <charset val="204"/>
      </rPr>
      <t xml:space="preserve">(по курсам и полугодиям), </t>
    </r>
    <r>
      <rPr>
        <sz val="12"/>
        <rFont val="Times New Roman"/>
        <family val="1"/>
        <charset val="204"/>
      </rPr>
      <t>ак.ч.</t>
    </r>
  </si>
  <si>
    <r>
      <t xml:space="preserve">Распределение объёма самостоятельной работы обучающихся </t>
    </r>
    <r>
      <rPr>
        <i/>
        <sz val="12"/>
        <rFont val="Times New Roman"/>
        <family val="1"/>
        <charset val="204"/>
      </rPr>
      <t xml:space="preserve">(по курсам и полугодиям), </t>
    </r>
    <r>
      <rPr>
        <sz val="12"/>
        <rFont val="Times New Roman"/>
        <family val="1"/>
        <charset val="204"/>
      </rPr>
      <t>ак.ч.</t>
    </r>
  </si>
  <si>
    <t>17</t>
  </si>
  <si>
    <t>23,5</t>
  </si>
  <si>
    <t>17+23,5=40,5</t>
  </si>
  <si>
    <t>612+846=1458</t>
  </si>
  <si>
    <t>0+18=18</t>
  </si>
  <si>
    <t>0+0,5=0,5</t>
  </si>
  <si>
    <t>2+9=11</t>
  </si>
  <si>
    <t>2+0=2</t>
  </si>
  <si>
    <t>Русский язык</t>
  </si>
  <si>
    <t>Литература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</si>
  <si>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</si>
  <si>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</si>
  <si>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</si>
  <si>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</si>
  <si>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</si>
  <si>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</si>
  <si>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География</t>
  </si>
  <si>
    <t>Математика</t>
  </si>
  <si>
    <t>Обществознание</t>
  </si>
  <si>
    <t>6</t>
  </si>
  <si>
    <t xml:space="preserve"> -/Э</t>
  </si>
  <si>
    <t xml:space="preserve"> -/ДЗ</t>
  </si>
  <si>
    <t xml:space="preserve"> -/Кдз№1</t>
  </si>
  <si>
    <t>ДЗ/ДЗ</t>
  </si>
  <si>
    <t>ДЗ</t>
  </si>
  <si>
    <t>ОП.06</t>
  </si>
  <si>
    <t>Безопасность жизнедеятельности</t>
  </si>
  <si>
    <t>Э</t>
  </si>
  <si>
    <t>Эпм</t>
  </si>
  <si>
    <t>4 нед.</t>
  </si>
  <si>
    <t>,</t>
  </si>
  <si>
    <t>Основы безопасности и защиты Родины</t>
  </si>
  <si>
    <t>Родная литература</t>
  </si>
  <si>
    <t>МДК.01.01.</t>
  </si>
  <si>
    <t>МДК.01.02.</t>
  </si>
  <si>
    <t>МДК.02.01.</t>
  </si>
  <si>
    <t>МДК.02.02.</t>
  </si>
  <si>
    <t>9</t>
  </si>
  <si>
    <t>: :</t>
  </si>
  <si>
    <t xml:space="preserve">Непрерывно </t>
  </si>
  <si>
    <t>4</t>
  </si>
  <si>
    <t>Документирование хозяйственных операций и ведение бухгалтерского учета активов организации</t>
  </si>
  <si>
    <t>Производственная практика (по профилю специальности)</t>
  </si>
  <si>
    <t xml:space="preserve">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</si>
  <si>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3Э/10ДЗ/2Кдз</t>
  </si>
  <si>
    <t>Общеобразовательные учебные предметы (базовый уровень)</t>
  </si>
  <si>
    <t>Родной язык</t>
  </si>
  <si>
    <t xml:space="preserve"> -/Кдз№2</t>
  </si>
  <si>
    <t>Общеобразовательные учебные предметы (углубленный уровень)</t>
  </si>
  <si>
    <t>ОУП.14</t>
  </si>
  <si>
    <t>ДЗ/Э</t>
  </si>
  <si>
    <t>ОУП.15</t>
  </si>
  <si>
    <t>8+2Кдз</t>
  </si>
  <si>
    <t>ПМ.03</t>
  </si>
  <si>
    <t>МДК.03.01.</t>
  </si>
  <si>
    <t>МДК.03.02.</t>
  </si>
  <si>
    <t>ПП.03.</t>
  </si>
  <si>
    <t>6 нед.</t>
  </si>
  <si>
    <r>
      <t xml:space="preserve">Физическая культура / </t>
    </r>
    <r>
      <rPr>
        <i/>
        <sz val="14"/>
        <rFont val="Times New Roman"/>
        <family val="1"/>
        <charset val="204"/>
      </rPr>
      <t>Адаптивная физическая культура</t>
    </r>
  </si>
  <si>
    <t>0+36=36</t>
  </si>
  <si>
    <t>0+1=1</t>
  </si>
  <si>
    <t>0+108=108</t>
  </si>
  <si>
    <t>0+3=3</t>
  </si>
  <si>
    <t>17 нед. ( в т.ч. теор.обучение - 17 нед.)</t>
  </si>
  <si>
    <t>24 нед.( в т.ч. теор.обучение - 22,5 нед., 1 нед. - сам.работа, 0,5 ПА)</t>
  </si>
  <si>
    <t>лабораторных и практических занятий, контрольных работ</t>
  </si>
  <si>
    <t>Алгебра и начала математического анализа</t>
  </si>
  <si>
    <t xml:space="preserve"> -</t>
  </si>
  <si>
    <t>Геометрия</t>
  </si>
  <si>
    <t>Вероятность и статистика</t>
  </si>
  <si>
    <t>ПМ.04</t>
  </si>
  <si>
    <t>МДК.04.01.</t>
  </si>
  <si>
    <t>ПП.04.</t>
  </si>
  <si>
    <r>
      <t xml:space="preserve">Способ реализации                          </t>
    </r>
    <r>
      <rPr>
        <i/>
        <sz val="14"/>
        <color rgb="FF000000"/>
        <rFont val="Times New Roman"/>
        <family val="1"/>
        <charset val="204"/>
      </rPr>
      <t>(непрерывно/ рассредоточенно)</t>
    </r>
  </si>
  <si>
    <r>
      <t xml:space="preserve">Производственная практика  в форме практической подготовки </t>
    </r>
    <r>
      <rPr>
        <i/>
        <sz val="14"/>
        <rFont val="Times New Roman"/>
        <family val="1"/>
        <charset val="204"/>
      </rPr>
      <t>(36 ак.ч./нед.)</t>
    </r>
  </si>
  <si>
    <t>Х</t>
  </si>
  <si>
    <t xml:space="preserve">производственная практика </t>
  </si>
  <si>
    <t>по профилю специальности (преддипломная)</t>
  </si>
  <si>
    <t>19</t>
  </si>
  <si>
    <t>8</t>
  </si>
  <si>
    <t>13,5</t>
  </si>
  <si>
    <t>IV курс</t>
  </si>
  <si>
    <t>17+19=36</t>
  </si>
  <si>
    <t>612+684=1296</t>
  </si>
  <si>
    <t>17+17=34</t>
  </si>
  <si>
    <t>612+612=1224</t>
  </si>
  <si>
    <t>0+144=144</t>
  </si>
  <si>
    <t>0+4=4</t>
  </si>
  <si>
    <t>2+8=10</t>
  </si>
  <si>
    <r>
      <t xml:space="preserve">Производственная практика по профилю специальности (преддипломная)        </t>
    </r>
    <r>
      <rPr>
        <i/>
        <sz val="14"/>
        <rFont val="Times New Roman"/>
        <family val="1"/>
        <charset val="204"/>
      </rPr>
      <t>(36 ак.ч./нед.)</t>
    </r>
  </si>
  <si>
    <t>13,5+9=22,5</t>
  </si>
  <si>
    <t>486+324=810</t>
  </si>
  <si>
    <t>0+72=72</t>
  </si>
  <si>
    <t>0+2=2</t>
  </si>
  <si>
    <t>72+72=144</t>
  </si>
  <si>
    <t>2+2=4</t>
  </si>
  <si>
    <t>54+36=90</t>
  </si>
  <si>
    <t>1,5+1=2,5</t>
  </si>
  <si>
    <t>ОУП.05.1</t>
  </si>
  <si>
    <t>ОУП.05.2</t>
  </si>
  <si>
    <t>ОУП.05.3</t>
  </si>
  <si>
    <t>Курсовая работа (проект) в форме самостоятельной работы</t>
  </si>
  <si>
    <t>ОГСЭ.00</t>
  </si>
  <si>
    <t>Общий гуманитарный и социально-экономический цикл</t>
  </si>
  <si>
    <t>ЕН.00</t>
  </si>
  <si>
    <t xml:space="preserve">Математический и общий естественнонаучный цикл </t>
  </si>
  <si>
    <t>Экологические основы природопользования</t>
  </si>
  <si>
    <t>Информационное обеспечение профессиональной деятельности</t>
  </si>
  <si>
    <t>ЕН.01</t>
  </si>
  <si>
    <t>ЕН.02</t>
  </si>
  <si>
    <t>ЕН.03</t>
  </si>
  <si>
    <t>ОГСЭ.01</t>
  </si>
  <si>
    <t>ОГСЭ.02</t>
  </si>
  <si>
    <t>ОГСЭ.03</t>
  </si>
  <si>
    <t>ОГСЭ.04</t>
  </si>
  <si>
    <t>ОГСЭ.05</t>
  </si>
  <si>
    <t>ОГСЭ.06</t>
  </si>
  <si>
    <t xml:space="preserve"> -/-/ДЗ/-/ДЗ</t>
  </si>
  <si>
    <t xml:space="preserve"> -/ДЗ-/ДЗ</t>
  </si>
  <si>
    <t>8ДЗ</t>
  </si>
  <si>
    <t>3ДЗ</t>
  </si>
  <si>
    <t>ОП.07</t>
  </si>
  <si>
    <t>ОП.08</t>
  </si>
  <si>
    <t>ОП.09</t>
  </si>
  <si>
    <t>ОП.10</t>
  </si>
  <si>
    <t>Материаловедение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</si>
  <si>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</si>
  <si>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</si>
  <si>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</si>
  <si>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</si>
  <si>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</si>
  <si>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 xml:space="preserve"> -/Э/-/Э</t>
  </si>
  <si>
    <t>7Э/4ДЗ</t>
  </si>
  <si>
    <t>Разработка дизайнерских проектов промышленной продукции, предметно-пространственных комплексов</t>
  </si>
  <si>
    <t>Учебная практика Разработка дизайнерских проектов промышленной продукции, предметно-пространственных комплексов</t>
  </si>
  <si>
    <t>Производственная практика (по профилю специальности) Разработка дизайнерских проектов промышленной продукции, предметно-пространственных комплексов</t>
  </si>
  <si>
    <t>МДК.01.03.</t>
  </si>
  <si>
    <t>Дизайн-проектирование</t>
  </si>
  <si>
    <t>Основы проектной и компьютерной графики</t>
  </si>
  <si>
    <t>Методы расчета основных технико-экономических показателей проектирования</t>
  </si>
  <si>
    <t>ДЗ/-/Э</t>
  </si>
  <si>
    <t xml:space="preserve"> -/-/ДЗ</t>
  </si>
  <si>
    <t>Техническое исполнение дизайнерских проектов в материале</t>
  </si>
  <si>
    <t>Учебная практика Техническое исполнение дизайнерских проектов в материале</t>
  </si>
  <si>
    <t>Производственная практика (по профилю специальности) Техническое исполнение дизайнерских проектов в материале</t>
  </si>
  <si>
    <t>Выполнение дизайнерских проектов в материале</t>
  </si>
  <si>
    <t>Основы конструкторско-технологического обеспечения дизайна</t>
  </si>
  <si>
    <t>Контроль за изготовлением изделий на производстве в части соответствия их авторскому образцу</t>
  </si>
  <si>
    <t>Производственная практика (по профилю специальности) Контроль за изготовлением изделий на производстве в части соответствия их авторскому образцу</t>
  </si>
  <si>
    <t>Основы стандартизации, сертификации и метрологии</t>
  </si>
  <si>
    <t>Основы управления качеством</t>
  </si>
  <si>
    <t xml:space="preserve"> -/ДЗ/ДЗ/Э</t>
  </si>
  <si>
    <t>Организация работы коллектива исполнителей</t>
  </si>
  <si>
    <t>Производственная практика (по профилю специальности) Организация работы коллектива исполнителей</t>
  </si>
  <si>
    <t>Основы менеджмента</t>
  </si>
  <si>
    <t>ПМ.05</t>
  </si>
  <si>
    <r>
      <t xml:space="preserve">Выполнение работ по одной или нескольким профессиям рабочих или должностям служащих:   </t>
    </r>
    <r>
      <rPr>
        <i/>
        <sz val="14"/>
        <color rgb="FF000000"/>
        <rFont val="Times New Roman"/>
        <family val="1"/>
        <charset val="204"/>
      </rPr>
      <t>12565 Исполнитель художественно-оформительских работ</t>
    </r>
  </si>
  <si>
    <t>Учебная практика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</si>
  <si>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Производственная практика (по профилю специальности)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</si>
  <si>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Выполнение художественно-оформительских работ</t>
  </si>
  <si>
    <t>МДК.05.01.</t>
  </si>
  <si>
    <t>УП.05.</t>
  </si>
  <si>
    <t>ПП.05.</t>
  </si>
  <si>
    <t>ПДП.00</t>
  </si>
  <si>
    <t>Производственная практика по профилю специальности (преддипломная)</t>
  </si>
  <si>
    <t>производственная практика по профилю специальности (преддипломная)</t>
  </si>
  <si>
    <r>
      <t xml:space="preserve">Государственная итоговая аттестация </t>
    </r>
    <r>
      <rPr>
        <sz val="14"/>
        <color rgb="FF000000"/>
        <rFont val="Times New Roman"/>
        <family val="1"/>
        <charset val="204"/>
      </rPr>
      <t xml:space="preserve"> (216 ак.ч./6 нед.) проводится в форме государственного экзамена и (или) защиты дипломного проекта (работы)</t>
    </r>
  </si>
  <si>
    <t>4. План учебного процесса_54.02.01_ОО_3 г 10 мес.</t>
  </si>
  <si>
    <t>1Эпм/1Э/3ДЗ/1Кдз</t>
  </si>
  <si>
    <t>1Эпм/2Э/6ДЗ</t>
  </si>
  <si>
    <t>1Эпм/2Э/1ДЗ</t>
  </si>
  <si>
    <t>1Эпм/1Э/1ДЗ</t>
  </si>
  <si>
    <t>1Эпм/3ДЗ</t>
  </si>
  <si>
    <t>5Эпм/6Э/14ДЗ/1Кдз</t>
  </si>
  <si>
    <t>5Эпм/6Э/15ДЗ/1Кдз</t>
  </si>
  <si>
    <t>24 нед. ( в т.ч. теор.обучение - 19 нед., 1 УП, 3 ПП, 1ПА)</t>
  </si>
  <si>
    <t>25 нед. ( в т.ч. теор.обучение - 17 нед., 3 УП, 4 ПП, 1 ПА)</t>
  </si>
  <si>
    <t>17 нед. ( в т.ч. теор.обучение - 13,5  нед., 2ПП, 1,5ПА)</t>
  </si>
  <si>
    <t>24 нед. ( в т.ч. теор.обучение - 9  нед., 2 УП, 2 ПП, 1 ПА, 4ПДП, 6 ГИА)</t>
  </si>
  <si>
    <t>4 курс</t>
  </si>
  <si>
    <t>7 семестр</t>
  </si>
  <si>
    <t>8 семестр</t>
  </si>
  <si>
    <t>4+1Эпм</t>
  </si>
  <si>
    <t>7+1Кдз</t>
  </si>
  <si>
    <t>3+1Эпм</t>
  </si>
  <si>
    <t>3+2Эпм</t>
  </si>
  <si>
    <t>16+5Эпм</t>
  </si>
  <si>
    <t>40+3Кдз</t>
  </si>
  <si>
    <t>5Эпм/16Э/40ДЗ/3Кдз</t>
  </si>
  <si>
    <t>133 нед.</t>
  </si>
  <si>
    <t>11 нед.</t>
  </si>
  <si>
    <t>5 нед.</t>
  </si>
  <si>
    <t>165 нед.</t>
  </si>
  <si>
    <t>7</t>
  </si>
  <si>
    <t>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</si>
  <si>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7. График промежуточной аттестации_54.02.01_ОО_3 г 10 мес.</t>
  </si>
  <si>
    <t>2Э/9ДЗ/2Кдз</t>
  </si>
  <si>
    <t>1Э/1ДЗ</t>
  </si>
  <si>
    <t>8. График самостоятельной работы обучающихся_54.02.01_ОО_3 г 10 мес.</t>
  </si>
  <si>
    <t>Основы эргономики</t>
  </si>
  <si>
    <t>Основы архитектуры</t>
  </si>
  <si>
    <t>Декорирование интерьеров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</si>
</sst>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3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Calibri"/>
      <family val="2"/>
      <charset val="204"/>
    </font>
    <font>
      <i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7"/>
      <color indexed="8"/>
      <name val="Tahoma"/>
      <family val="2"/>
      <charset val="204"/>
    </font>
    <font>
      <sz val="8"/>
      <color rgb="FF00000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/>
      <top style="medium">
        <color indexed="64"/>
      </top>
      <bottom/>
      <diagonal/>
    </border>
    <border>
      <left/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/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</borders>
  <cellStyleXfs count="7">
    <xf numFmtId="0" fontId="0" fillId="0" borderId="0"/>
    <xf numFmtId="44" fontId="12" fillId="0" borderId="0" applyFon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8" applyNumberFormat="0" applyAlignment="0" applyProtection="0"/>
    <xf numFmtId="0" fontId="24" fillId="0" borderId="0"/>
    <xf numFmtId="0" fontId="31" fillId="0" borderId="0"/>
  </cellStyleXfs>
  <cellXfs count="1423">
    <xf numFmtId="0" fontId="0" fillId="0" borderId="0" xfId="0"/>
    <xf numFmtId="0" fontId="6" fillId="3" borderId="46" xfId="0" applyFont="1" applyFill="1" applyBorder="1" applyAlignment="1">
      <alignment vertical="center"/>
    </xf>
    <xf numFmtId="0" fontId="6" fillId="2" borderId="4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" fillId="4" borderId="49" xfId="0" applyFont="1" applyFill="1" applyBorder="1" applyAlignment="1">
      <alignment horizontal="right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justify" vertical="center" wrapText="1"/>
    </xf>
    <xf numFmtId="0" fontId="6" fillId="4" borderId="35" xfId="0" applyFont="1" applyFill="1" applyBorder="1" applyAlignment="1">
      <alignment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justify" vertical="center" wrapText="1"/>
    </xf>
    <xf numFmtId="0" fontId="6" fillId="4" borderId="41" xfId="0" applyFont="1" applyFill="1" applyBorder="1" applyAlignment="1">
      <alignment vertical="center"/>
    </xf>
    <xf numFmtId="0" fontId="6" fillId="4" borderId="41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1" fontId="6" fillId="4" borderId="43" xfId="0" applyNumberFormat="1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1" fontId="6" fillId="4" borderId="59" xfId="0" applyNumberFormat="1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62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0" fontId="9" fillId="4" borderId="42" xfId="0" applyFont="1" applyFill="1" applyBorder="1" applyAlignment="1">
      <alignment vertical="center" wrapText="1"/>
    </xf>
    <xf numFmtId="0" fontId="9" fillId="4" borderId="42" xfId="0" applyFont="1" applyFill="1" applyBorder="1" applyAlignment="1">
      <alignment horizontal="right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1" fontId="9" fillId="4" borderId="59" xfId="0" applyNumberFormat="1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6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1" fontId="1" fillId="4" borderId="49" xfId="0" applyNumberFormat="1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left" vertical="center"/>
    </xf>
    <xf numFmtId="1" fontId="6" fillId="4" borderId="35" xfId="0" applyNumberFormat="1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right" vertical="center"/>
    </xf>
    <xf numFmtId="1" fontId="1" fillId="4" borderId="6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right" vertical="center"/>
    </xf>
    <xf numFmtId="0" fontId="6" fillId="4" borderId="63" xfId="0" applyFont="1" applyFill="1" applyBorder="1" applyAlignment="1">
      <alignment vertical="center"/>
    </xf>
    <xf numFmtId="0" fontId="6" fillId="4" borderId="74" xfId="0" applyFont="1" applyFill="1" applyBorder="1" applyAlignment="1">
      <alignment vertical="center"/>
    </xf>
    <xf numFmtId="0" fontId="6" fillId="4" borderId="31" xfId="0" applyFont="1" applyFill="1" applyBorder="1" applyAlignment="1">
      <alignment vertical="center" wrapText="1"/>
    </xf>
    <xf numFmtId="0" fontId="6" fillId="5" borderId="45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4" borderId="74" xfId="0" applyFont="1" applyFill="1" applyBorder="1" applyAlignment="1">
      <alignment vertical="center" wrapText="1"/>
    </xf>
    <xf numFmtId="0" fontId="6" fillId="4" borderId="67" xfId="0" applyFont="1" applyFill="1" applyBorder="1" applyAlignment="1">
      <alignment horizontal="center" vertical="center"/>
    </xf>
    <xf numFmtId="0" fontId="6" fillId="4" borderId="76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horizontal="center" vertical="center"/>
    </xf>
    <xf numFmtId="1" fontId="6" fillId="4" borderId="75" xfId="0" applyNumberFormat="1" applyFont="1" applyFill="1" applyBorder="1" applyAlignment="1">
      <alignment horizontal="center" vertical="center"/>
    </xf>
    <xf numFmtId="0" fontId="6" fillId="4" borderId="77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 wrapText="1"/>
    </xf>
    <xf numFmtId="0" fontId="1" fillId="4" borderId="35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 wrapText="1"/>
    </xf>
    <xf numFmtId="0" fontId="6" fillId="5" borderId="38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right" vertical="center"/>
    </xf>
    <xf numFmtId="0" fontId="1" fillId="4" borderId="35" xfId="0" applyFont="1" applyFill="1" applyBorder="1" applyAlignment="1">
      <alignment horizontal="center" vertical="center"/>
    </xf>
    <xf numFmtId="1" fontId="1" fillId="4" borderId="36" xfId="0" applyNumberFormat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/>
    </xf>
    <xf numFmtId="0" fontId="1" fillId="4" borderId="43" xfId="0" applyFont="1" applyFill="1" applyBorder="1" applyAlignment="1">
      <alignment vertical="center" wrapText="1"/>
    </xf>
    <xf numFmtId="0" fontId="1" fillId="4" borderId="41" xfId="0" applyFont="1" applyFill="1" applyBorder="1" applyAlignment="1">
      <alignment horizontal="right" vertical="center"/>
    </xf>
    <xf numFmtId="0" fontId="1" fillId="4" borderId="41" xfId="0" applyFont="1" applyFill="1" applyBorder="1" applyAlignment="1">
      <alignment horizontal="center" vertical="center"/>
    </xf>
    <xf numFmtId="1" fontId="1" fillId="4" borderId="43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vertical="center"/>
    </xf>
    <xf numFmtId="0" fontId="1" fillId="4" borderId="75" xfId="0" applyFont="1" applyFill="1" applyBorder="1" applyAlignment="1">
      <alignment vertical="center" wrapText="1"/>
    </xf>
    <xf numFmtId="0" fontId="6" fillId="4" borderId="74" xfId="0" applyFont="1" applyFill="1" applyBorder="1" applyAlignment="1">
      <alignment horizontal="right" vertical="center"/>
    </xf>
    <xf numFmtId="0" fontId="1" fillId="4" borderId="74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" fontId="1" fillId="4" borderId="35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vertical="center"/>
    </xf>
    <xf numFmtId="0" fontId="1" fillId="4" borderId="58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horizontal="right" vertical="center"/>
    </xf>
    <xf numFmtId="0" fontId="1" fillId="4" borderId="42" xfId="0" applyFont="1" applyFill="1" applyBorder="1" applyAlignment="1">
      <alignment horizontal="right" vertical="center"/>
    </xf>
    <xf numFmtId="1" fontId="1" fillId="4" borderId="74" xfId="0" applyNumberFormat="1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6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1" fontId="1" fillId="4" borderId="59" xfId="0" applyNumberFormat="1" applyFont="1" applyFill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/>
    </xf>
    <xf numFmtId="0" fontId="1" fillId="4" borderId="77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31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6" fillId="4" borderId="7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0" fontId="9" fillId="4" borderId="0" xfId="0" applyFont="1" applyFill="1"/>
    <xf numFmtId="0" fontId="6" fillId="4" borderId="0" xfId="0" applyFont="1" applyFill="1"/>
    <xf numFmtId="1" fontId="6" fillId="4" borderId="0" xfId="0" applyNumberFormat="1" applyFont="1" applyFill="1" applyAlignment="1">
      <alignment vertical="center"/>
    </xf>
    <xf numFmtId="1" fontId="11" fillId="4" borderId="0" xfId="0" applyNumberFormat="1" applyFont="1" applyFill="1" applyAlignment="1">
      <alignment vertical="center"/>
    </xf>
    <xf numFmtId="0" fontId="7" fillId="4" borderId="0" xfId="0" applyFont="1" applyFill="1"/>
    <xf numFmtId="49" fontId="7" fillId="4" borderId="0" xfId="0" applyNumberFormat="1" applyFont="1" applyFill="1" applyAlignment="1">
      <alignment horizontal="right"/>
    </xf>
    <xf numFmtId="0" fontId="11" fillId="4" borderId="0" xfId="0" applyFont="1" applyFill="1" applyAlignment="1">
      <alignment vertical="center"/>
    </xf>
    <xf numFmtId="1" fontId="10" fillId="4" borderId="0" xfId="0" applyNumberFormat="1" applyFont="1" applyFill="1" applyAlignment="1">
      <alignment vertical="center"/>
    </xf>
    <xf numFmtId="0" fontId="6" fillId="6" borderId="46" xfId="0" applyFont="1" applyFill="1" applyBorder="1" applyAlignment="1">
      <alignment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16" fillId="10" borderId="0" xfId="0" applyNumberFormat="1" applyFont="1" applyFill="1"/>
    <xf numFmtId="49" fontId="10" fillId="0" borderId="0" xfId="0" applyNumberFormat="1" applyFont="1"/>
    <xf numFmtId="49" fontId="16" fillId="0" borderId="0" xfId="0" applyNumberFormat="1" applyFont="1"/>
    <xf numFmtId="49" fontId="4" fillId="0" borderId="0" xfId="0" applyNumberFormat="1" applyFont="1"/>
    <xf numFmtId="49" fontId="18" fillId="0" borderId="46" xfId="0" applyNumberFormat="1" applyFont="1" applyBorder="1" applyAlignment="1" applyProtection="1">
      <alignment horizontal="center" vertical="center" shrinkToFit="1"/>
      <protection hidden="1"/>
    </xf>
    <xf numFmtId="49" fontId="18" fillId="0" borderId="58" xfId="0" applyNumberFormat="1" applyFont="1" applyBorder="1" applyAlignment="1" applyProtection="1">
      <alignment horizontal="center" vertical="center" shrinkToFit="1"/>
      <protection hidden="1"/>
    </xf>
    <xf numFmtId="49" fontId="19" fillId="0" borderId="0" xfId="0" applyNumberFormat="1" applyFont="1"/>
    <xf numFmtId="49" fontId="4" fillId="0" borderId="7" xfId="0" applyNumberFormat="1" applyFont="1" applyBorder="1" applyAlignment="1" applyProtection="1">
      <alignment horizontal="center" vertical="center" textRotation="90"/>
      <protection hidden="1"/>
    </xf>
    <xf numFmtId="49" fontId="18" fillId="0" borderId="47" xfId="0" applyNumberFormat="1" applyFont="1" applyBorder="1" applyAlignment="1" applyProtection="1">
      <alignment horizontal="center" vertical="center" shrinkToFit="1"/>
      <protection hidden="1"/>
    </xf>
    <xf numFmtId="49" fontId="7" fillId="10" borderId="46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/>
    <xf numFmtId="49" fontId="10" fillId="0" borderId="47" xfId="0" applyNumberFormat="1" applyFont="1" applyBorder="1"/>
    <xf numFmtId="49" fontId="6" fillId="0" borderId="0" xfId="0" applyNumberFormat="1" applyFont="1"/>
    <xf numFmtId="49" fontId="6" fillId="0" borderId="63" xfId="0" applyNumberFormat="1" applyFont="1" applyBorder="1" applyAlignment="1" applyProtection="1">
      <alignment horizontal="center" vertical="center"/>
      <protection hidden="1"/>
    </xf>
    <xf numFmtId="49" fontId="7" fillId="0" borderId="59" xfId="0" applyNumberFormat="1" applyFont="1" applyBorder="1" applyAlignment="1">
      <alignment horizontal="center" vertical="center"/>
    </xf>
    <xf numFmtId="49" fontId="7" fillId="0" borderId="59" xfId="1" applyNumberFormat="1" applyFont="1" applyFill="1" applyBorder="1" applyAlignment="1" applyProtection="1">
      <alignment horizontal="center" vertical="center"/>
    </xf>
    <xf numFmtId="49" fontId="17" fillId="0" borderId="59" xfId="1" applyNumberFormat="1" applyFont="1" applyFill="1" applyBorder="1" applyAlignment="1" applyProtection="1">
      <alignment horizontal="center" vertical="center"/>
    </xf>
    <xf numFmtId="49" fontId="7" fillId="10" borderId="59" xfId="1" applyNumberFormat="1" applyFont="1" applyFill="1" applyBorder="1" applyAlignment="1" applyProtection="1">
      <alignment horizontal="center" vertical="center"/>
    </xf>
    <xf numFmtId="49" fontId="7" fillId="10" borderId="59" xfId="1" applyNumberFormat="1" applyFont="1" applyFill="1" applyBorder="1" applyAlignment="1" applyProtection="1">
      <alignment horizontal="center" textRotation="90"/>
    </xf>
    <xf numFmtId="164" fontId="20" fillId="10" borderId="59" xfId="0" applyNumberFormat="1" applyFont="1" applyFill="1" applyBorder="1" applyAlignment="1">
      <alignment horizontal="center" vertical="center"/>
    </xf>
    <xf numFmtId="49" fontId="7" fillId="10" borderId="59" xfId="0" applyNumberFormat="1" applyFont="1" applyFill="1" applyBorder="1" applyAlignment="1">
      <alignment horizontal="center" vertical="center"/>
    </xf>
    <xf numFmtId="49" fontId="7" fillId="10" borderId="0" xfId="1" applyNumberFormat="1" applyFont="1" applyFill="1" applyBorder="1" applyAlignment="1" applyProtection="1">
      <alignment horizontal="center" vertical="center"/>
    </xf>
    <xf numFmtId="49" fontId="17" fillId="10" borderId="59" xfId="1" applyNumberFormat="1" applyFont="1" applyFill="1" applyBorder="1" applyAlignment="1" applyProtection="1">
      <alignment horizontal="center" vertical="center"/>
    </xf>
    <xf numFmtId="49" fontId="7" fillId="10" borderId="62" xfId="1" applyNumberFormat="1" applyFont="1" applyFill="1" applyBorder="1" applyAlignment="1" applyProtection="1">
      <alignment horizontal="center" vertical="center"/>
    </xf>
    <xf numFmtId="49" fontId="21" fillId="0" borderId="0" xfId="0" applyNumberFormat="1" applyFont="1"/>
    <xf numFmtId="49" fontId="1" fillId="0" borderId="0" xfId="0" applyNumberFormat="1" applyFont="1"/>
    <xf numFmtId="49" fontId="6" fillId="0" borderId="46" xfId="0" applyNumberFormat="1" applyFont="1" applyBorder="1"/>
    <xf numFmtId="49" fontId="6" fillId="0" borderId="0" xfId="0" applyNumberFormat="1" applyFont="1" applyAlignment="1">
      <alignment horizontal="center"/>
    </xf>
    <xf numFmtId="49" fontId="6" fillId="10" borderId="46" xfId="0" applyNumberFormat="1" applyFont="1" applyFill="1" applyBorder="1" applyAlignment="1">
      <alignment horizontal="center"/>
    </xf>
    <xf numFmtId="49" fontId="6" fillId="10" borderId="0" xfId="0" applyNumberFormat="1" applyFont="1" applyFill="1" applyAlignment="1">
      <alignment horizontal="center"/>
    </xf>
    <xf numFmtId="49" fontId="6" fillId="10" borderId="0" xfId="0" applyNumberFormat="1" applyFont="1" applyFill="1"/>
    <xf numFmtId="49" fontId="6" fillId="10" borderId="46" xfId="0" applyNumberFormat="1" applyFont="1" applyFill="1" applyBorder="1" applyAlignment="1">
      <alignment horizontal="center" vertical="center"/>
    </xf>
    <xf numFmtId="49" fontId="9" fillId="0" borderId="0" xfId="0" applyNumberFormat="1" applyFont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49" fontId="8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10" fillId="10" borderId="0" xfId="0" applyNumberFormat="1" applyFont="1" applyFill="1"/>
    <xf numFmtId="0" fontId="6" fillId="10" borderId="0" xfId="0" applyFont="1" applyFill="1"/>
    <xf numFmtId="0" fontId="6" fillId="0" borderId="0" xfId="0" applyFont="1"/>
    <xf numFmtId="0" fontId="22" fillId="10" borderId="20" xfId="0" applyFont="1" applyFill="1" applyBorder="1" applyAlignment="1">
      <alignment horizontal="center" vertical="center" wrapText="1"/>
    </xf>
    <xf numFmtId="0" fontId="22" fillId="10" borderId="53" xfId="0" applyFont="1" applyFill="1" applyBorder="1" applyAlignment="1">
      <alignment horizontal="center" vertical="center" wrapText="1"/>
    </xf>
    <xf numFmtId="0" fontId="22" fillId="10" borderId="54" xfId="0" applyFont="1" applyFill="1" applyBorder="1" applyAlignment="1">
      <alignment horizontal="center" vertical="center" wrapText="1"/>
    </xf>
    <xf numFmtId="0" fontId="23" fillId="0" borderId="0" xfId="0" applyFont="1"/>
    <xf numFmtId="0" fontId="7" fillId="10" borderId="90" xfId="4" applyFont="1" applyFill="1" applyBorder="1" applyAlignment="1">
      <alignment horizontal="center" vertical="center" wrapText="1"/>
    </xf>
    <xf numFmtId="0" fontId="8" fillId="10" borderId="39" xfId="3" applyFont="1" applyFill="1" applyBorder="1" applyAlignment="1">
      <alignment horizontal="center" vertical="center" wrapText="1"/>
    </xf>
    <xf numFmtId="0" fontId="8" fillId="10" borderId="39" xfId="2" applyFont="1" applyFill="1" applyBorder="1" applyAlignment="1">
      <alignment horizontal="center" vertical="center" wrapText="1"/>
    </xf>
    <xf numFmtId="0" fontId="8" fillId="10" borderId="91" xfId="4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21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3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8" xfId="0" applyFont="1" applyBorder="1" applyAlignment="1">
      <alignment horizontal="center" vertical="center"/>
    </xf>
    <xf numFmtId="0" fontId="6" fillId="0" borderId="77" xfId="0" applyFont="1" applyBorder="1" applyAlignment="1">
      <alignment horizontal="left" vertical="center" wrapText="1"/>
    </xf>
    <xf numFmtId="0" fontId="1" fillId="10" borderId="1" xfId="0" applyFont="1" applyFill="1" applyBorder="1" applyAlignment="1">
      <alignment vertical="center"/>
    </xf>
    <xf numFmtId="0" fontId="1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/>
    </xf>
    <xf numFmtId="0" fontId="4" fillId="10" borderId="0" xfId="0" applyFont="1" applyFill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5" fillId="10" borderId="32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  <xf numFmtId="0" fontId="5" fillId="10" borderId="44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1" fillId="10" borderId="49" xfId="0" applyFont="1" applyFill="1" applyBorder="1" applyAlignment="1">
      <alignment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60" xfId="0" applyFont="1" applyFill="1" applyBorder="1" applyAlignment="1">
      <alignment horizontal="center" vertical="center"/>
    </xf>
    <xf numFmtId="0" fontId="9" fillId="10" borderId="42" xfId="0" applyFont="1" applyFill="1" applyBorder="1" applyAlignment="1">
      <alignment vertical="center"/>
    </xf>
    <xf numFmtId="0" fontId="9" fillId="10" borderId="42" xfId="0" applyFont="1" applyFill="1" applyBorder="1" applyAlignment="1">
      <alignment vertical="center" wrapText="1"/>
    </xf>
    <xf numFmtId="0" fontId="9" fillId="10" borderId="60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left" vertical="center" wrapText="1"/>
    </xf>
    <xf numFmtId="0" fontId="6" fillId="10" borderId="40" xfId="0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 wrapText="1"/>
    </xf>
    <xf numFmtId="0" fontId="1" fillId="10" borderId="1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7" fillId="10" borderId="47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vertical="center"/>
    </xf>
    <xf numFmtId="0" fontId="7" fillId="10" borderId="44" xfId="0" applyFont="1" applyFill="1" applyBorder="1" applyAlignment="1">
      <alignment horizontal="center" vertical="center"/>
    </xf>
    <xf numFmtId="0" fontId="6" fillId="10" borderId="62" xfId="0" applyFont="1" applyFill="1" applyBorder="1" applyAlignment="1">
      <alignment horizontal="center" vertical="center"/>
    </xf>
    <xf numFmtId="0" fontId="6" fillId="10" borderId="60" xfId="0" applyFont="1" applyFill="1" applyBorder="1" applyAlignment="1">
      <alignment vertical="center"/>
    </xf>
    <xf numFmtId="0" fontId="6" fillId="10" borderId="65" xfId="0" applyFont="1" applyFill="1" applyBorder="1" applyAlignment="1">
      <alignment horizontal="center" vertical="center"/>
    </xf>
    <xf numFmtId="0" fontId="6" fillId="10" borderId="66" xfId="0" applyFont="1" applyFill="1" applyBorder="1" applyAlignment="1">
      <alignment horizontal="center" vertical="center"/>
    </xf>
    <xf numFmtId="0" fontId="9" fillId="10" borderId="31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 wrapText="1"/>
    </xf>
    <xf numFmtId="0" fontId="9" fillId="10" borderId="32" xfId="0" applyFont="1" applyFill="1" applyBorder="1" applyAlignment="1">
      <alignment horizontal="center" vertical="center"/>
    </xf>
    <xf numFmtId="0" fontId="9" fillId="10" borderId="34" xfId="0" applyFont="1" applyFill="1" applyBorder="1" applyAlignment="1">
      <alignment horizontal="center" vertical="center"/>
    </xf>
    <xf numFmtId="0" fontId="1" fillId="10" borderId="35" xfId="0" applyFont="1" applyFill="1" applyBorder="1" applyAlignment="1">
      <alignment vertical="center"/>
    </xf>
    <xf numFmtId="0" fontId="1" fillId="10" borderId="36" xfId="0" applyFont="1" applyFill="1" applyBorder="1" applyAlignment="1">
      <alignment vertical="center" wrapText="1"/>
    </xf>
    <xf numFmtId="0" fontId="10" fillId="10" borderId="0" xfId="0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6" fillId="11" borderId="46" xfId="0" applyFont="1" applyFill="1" applyBorder="1" applyAlignment="1">
      <alignment vertical="center"/>
    </xf>
    <xf numFmtId="0" fontId="7" fillId="10" borderId="0" xfId="0" applyFont="1" applyFill="1"/>
    <xf numFmtId="49" fontId="7" fillId="10" borderId="0" xfId="0" applyNumberFormat="1" applyFont="1" applyFill="1" applyAlignment="1">
      <alignment horizontal="right"/>
    </xf>
    <xf numFmtId="0" fontId="11" fillId="10" borderId="0" xfId="0" applyFont="1" applyFill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49" fontId="9" fillId="4" borderId="72" xfId="0" applyNumberFormat="1" applyFont="1" applyFill="1" applyBorder="1" applyAlignment="1">
      <alignment horizontal="right" vertical="center"/>
    </xf>
    <xf numFmtId="0" fontId="1" fillId="4" borderId="25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5" fillId="10" borderId="4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" fontId="1" fillId="10" borderId="50" xfId="0" applyNumberFormat="1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justify" vertical="center" wrapText="1"/>
    </xf>
    <xf numFmtId="0" fontId="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justify" vertical="center" wrapText="1"/>
    </xf>
    <xf numFmtId="1" fontId="6" fillId="10" borderId="43" xfId="0" applyNumberFormat="1" applyFont="1" applyFill="1" applyBorder="1" applyAlignment="1">
      <alignment horizontal="center" vertical="center"/>
    </xf>
    <xf numFmtId="1" fontId="6" fillId="10" borderId="59" xfId="0" applyNumberFormat="1" applyFont="1" applyFill="1" applyBorder="1" applyAlignment="1">
      <alignment horizontal="center" vertical="center"/>
    </xf>
    <xf numFmtId="1" fontId="9" fillId="10" borderId="59" xfId="0" applyNumberFormat="1" applyFont="1" applyFill="1" applyBorder="1" applyAlignment="1">
      <alignment horizontal="center" vertical="center"/>
    </xf>
    <xf numFmtId="1" fontId="1" fillId="10" borderId="0" xfId="0" applyNumberFormat="1" applyFont="1" applyFill="1" applyAlignment="1">
      <alignment horizontal="center" vertical="center"/>
    </xf>
    <xf numFmtId="1" fontId="9" fillId="10" borderId="31" xfId="0" applyNumberFormat="1" applyFont="1" applyFill="1" applyBorder="1" applyAlignment="1">
      <alignment horizontal="center" vertical="center"/>
    </xf>
    <xf numFmtId="1" fontId="1" fillId="10" borderId="35" xfId="0" applyNumberFormat="1" applyFont="1" applyFill="1" applyBorder="1" applyAlignment="1">
      <alignment horizontal="center" vertical="center"/>
    </xf>
    <xf numFmtId="0" fontId="1" fillId="10" borderId="41" xfId="0" applyFont="1" applyFill="1" applyBorder="1" applyAlignment="1">
      <alignment vertical="center"/>
    </xf>
    <xf numFmtId="0" fontId="1" fillId="10" borderId="43" xfId="0" applyFont="1" applyFill="1" applyBorder="1" applyAlignment="1">
      <alignment vertical="center" wrapText="1"/>
    </xf>
    <xf numFmtId="1" fontId="1" fillId="10" borderId="41" xfId="0" applyNumberFormat="1" applyFont="1" applyFill="1" applyBorder="1" applyAlignment="1">
      <alignment horizontal="center" vertical="center"/>
    </xf>
    <xf numFmtId="0" fontId="1" fillId="10" borderId="74" xfId="0" applyFont="1" applyFill="1" applyBorder="1" applyAlignment="1">
      <alignment vertical="center"/>
    </xf>
    <xf numFmtId="0" fontId="1" fillId="10" borderId="75" xfId="0" applyFont="1" applyFill="1" applyBorder="1" applyAlignment="1">
      <alignment vertical="center" wrapText="1"/>
    </xf>
    <xf numFmtId="1" fontId="6" fillId="10" borderId="74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left" vertical="center"/>
    </xf>
    <xf numFmtId="1" fontId="11" fillId="10" borderId="0" xfId="0" applyNumberFormat="1" applyFont="1" applyFill="1" applyAlignment="1">
      <alignment vertical="center"/>
    </xf>
    <xf numFmtId="1" fontId="10" fillId="10" borderId="0" xfId="0" applyNumberFormat="1" applyFont="1" applyFill="1" applyAlignment="1">
      <alignment vertical="center"/>
    </xf>
    <xf numFmtId="0" fontId="5" fillId="4" borderId="13" xfId="0" applyFont="1" applyFill="1" applyBorder="1" applyAlignment="1">
      <alignment horizontal="left" vertical="center"/>
    </xf>
    <xf numFmtId="0" fontId="5" fillId="4" borderId="43" xfId="0" applyFont="1" applyFill="1" applyBorder="1" applyAlignment="1">
      <alignment horizontal="left" vertical="center"/>
    </xf>
    <xf numFmtId="0" fontId="1" fillId="4" borderId="47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/>
    </xf>
    <xf numFmtId="0" fontId="1" fillId="4" borderId="75" xfId="0" applyFont="1" applyFill="1" applyBorder="1" applyAlignment="1">
      <alignment horizontal="left" vertical="center"/>
    </xf>
    <xf numFmtId="0" fontId="9" fillId="4" borderId="6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7" fillId="10" borderId="10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/>
    </xf>
    <xf numFmtId="0" fontId="9" fillId="4" borderId="74" xfId="0" applyFont="1" applyFill="1" applyBorder="1" applyAlignment="1">
      <alignment vertical="center"/>
    </xf>
    <xf numFmtId="0" fontId="9" fillId="4" borderId="74" xfId="0" applyFont="1" applyFill="1" applyBorder="1" applyAlignment="1">
      <alignment vertical="center" wrapText="1"/>
    </xf>
    <xf numFmtId="0" fontId="9" fillId="4" borderId="74" xfId="0" applyFont="1" applyFill="1" applyBorder="1" applyAlignment="1">
      <alignment horizontal="right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75" xfId="0" applyFont="1" applyFill="1" applyBorder="1" applyAlignment="1">
      <alignment horizontal="center" vertical="center"/>
    </xf>
    <xf numFmtId="1" fontId="9" fillId="10" borderId="63" xfId="0" applyNumberFormat="1" applyFont="1" applyFill="1" applyBorder="1" applyAlignment="1">
      <alignment horizontal="center" vertical="center"/>
    </xf>
    <xf numFmtId="0" fontId="9" fillId="4" borderId="74" xfId="0" applyFont="1" applyFill="1" applyBorder="1" applyAlignment="1">
      <alignment horizontal="center" vertical="center"/>
    </xf>
    <xf numFmtId="1" fontId="9" fillId="4" borderId="75" xfId="0" applyNumberFormat="1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0" fontId="9" fillId="4" borderId="77" xfId="0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49" fontId="6" fillId="5" borderId="31" xfId="0" applyNumberFormat="1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vertical="center" wrapText="1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6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5" borderId="58" xfId="0" applyFont="1" applyFill="1" applyBorder="1" applyAlignment="1">
      <alignment horizontal="center" vertical="center"/>
    </xf>
    <xf numFmtId="1" fontId="1" fillId="4" borderId="16" xfId="0" applyNumberFormat="1" applyFont="1" applyFill="1" applyBorder="1" applyAlignment="1">
      <alignment horizontal="center" vertical="center"/>
    </xf>
    <xf numFmtId="0" fontId="26" fillId="0" borderId="35" xfId="0" applyFont="1" applyBorder="1" applyAlignment="1">
      <alignment horizontal="left" vertical="center"/>
    </xf>
    <xf numFmtId="0" fontId="6" fillId="5" borderId="32" xfId="0" applyFont="1" applyFill="1" applyBorder="1" applyAlignment="1">
      <alignment horizontal="center" vertical="center"/>
    </xf>
    <xf numFmtId="2" fontId="6" fillId="5" borderId="32" xfId="0" applyNumberFormat="1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49" fontId="6" fillId="5" borderId="35" xfId="0" applyNumberFormat="1" applyFont="1" applyFill="1" applyBorder="1" applyAlignment="1">
      <alignment horizontal="right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left" vertical="center"/>
    </xf>
    <xf numFmtId="0" fontId="6" fillId="0" borderId="70" xfId="0" applyFont="1" applyBorder="1" applyAlignment="1">
      <alignment vertical="center"/>
    </xf>
    <xf numFmtId="49" fontId="6" fillId="0" borderId="31" xfId="0" applyNumberFormat="1" applyFont="1" applyBorder="1" applyAlignment="1">
      <alignment horizontal="right" vertical="center"/>
    </xf>
    <xf numFmtId="0" fontId="6" fillId="0" borderId="69" xfId="0" applyFont="1" applyBorder="1" applyAlignment="1">
      <alignment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6" fillId="10" borderId="72" xfId="0" applyFont="1" applyFill="1" applyBorder="1" applyAlignment="1">
      <alignment vertical="center"/>
    </xf>
    <xf numFmtId="0" fontId="6" fillId="10" borderId="31" xfId="0" applyFont="1" applyFill="1" applyBorder="1" applyAlignment="1">
      <alignment vertical="center" wrapText="1"/>
    </xf>
    <xf numFmtId="0" fontId="6" fillId="10" borderId="70" xfId="0" applyFont="1" applyFill="1" applyBorder="1" applyAlignment="1">
      <alignment vertical="center"/>
    </xf>
    <xf numFmtId="0" fontId="6" fillId="10" borderId="69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vertical="center"/>
    </xf>
    <xf numFmtId="0" fontId="9" fillId="0" borderId="7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74" xfId="0" applyFont="1" applyFill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74" xfId="0" applyFont="1" applyFill="1" applyBorder="1" applyAlignment="1">
      <alignment vertical="center" wrapText="1"/>
    </xf>
    <xf numFmtId="0" fontId="6" fillId="5" borderId="60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vertical="center" wrapText="1"/>
    </xf>
    <xf numFmtId="49" fontId="6" fillId="4" borderId="75" xfId="0" applyNumberFormat="1" applyFont="1" applyFill="1" applyBorder="1" applyAlignment="1">
      <alignment horizontal="right" vertical="center"/>
    </xf>
    <xf numFmtId="0" fontId="6" fillId="4" borderId="74" xfId="0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1" fontId="1" fillId="4" borderId="52" xfId="0" applyNumberFormat="1" applyFont="1" applyFill="1" applyBorder="1" applyAlignment="1">
      <alignment horizontal="center" vertical="center"/>
    </xf>
    <xf numFmtId="1" fontId="1" fillId="4" borderId="53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right" vertical="center"/>
    </xf>
    <xf numFmtId="0" fontId="6" fillId="5" borderId="64" xfId="0" applyFont="1" applyFill="1" applyBorder="1" applyAlignment="1">
      <alignment horizontal="center" vertical="center"/>
    </xf>
    <xf numFmtId="49" fontId="18" fillId="0" borderId="0" xfId="0" applyNumberFormat="1" applyFont="1" applyBorder="1" applyAlignment="1" applyProtection="1">
      <alignment horizontal="center" vertical="center" shrinkToFit="1"/>
      <protection hidden="1"/>
    </xf>
    <xf numFmtId="49" fontId="10" fillId="0" borderId="0" xfId="0" applyNumberFormat="1" applyFont="1" applyBorder="1"/>
    <xf numFmtId="49" fontId="4" fillId="0" borderId="0" xfId="0" applyNumberFormat="1" applyFont="1" applyBorder="1"/>
    <xf numFmtId="0" fontId="6" fillId="4" borderId="68" xfId="0" applyFont="1" applyFill="1" applyBorder="1" applyAlignment="1">
      <alignment horizontal="center" vertical="center"/>
    </xf>
    <xf numFmtId="1" fontId="6" fillId="10" borderId="75" xfId="0" applyNumberFormat="1" applyFont="1" applyFill="1" applyBorder="1" applyAlignment="1">
      <alignment horizontal="center" vertical="center"/>
    </xf>
    <xf numFmtId="0" fontId="6" fillId="10" borderId="65" xfId="0" applyFont="1" applyFill="1" applyBorder="1" applyAlignment="1">
      <alignment vertical="center"/>
    </xf>
    <xf numFmtId="0" fontId="6" fillId="10" borderId="66" xfId="0" applyFont="1" applyFill="1" applyBorder="1" applyAlignment="1">
      <alignment vertical="center"/>
    </xf>
    <xf numFmtId="49" fontId="7" fillId="10" borderId="46" xfId="0" applyNumberFormat="1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7" fillId="4" borderId="40" xfId="0" applyFont="1" applyFill="1" applyBorder="1" applyAlignment="1">
      <alignment horizontal="center" wrapText="1"/>
    </xf>
    <xf numFmtId="0" fontId="7" fillId="4" borderId="47" xfId="0" applyFont="1" applyFill="1" applyBorder="1" applyAlignment="1">
      <alignment horizont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wrapText="1"/>
    </xf>
    <xf numFmtId="49" fontId="7" fillId="10" borderId="46" xfId="0" applyNumberFormat="1" applyFont="1" applyFill="1" applyBorder="1" applyAlignment="1">
      <alignment horizontal="center" vertical="center"/>
    </xf>
    <xf numFmtId="0" fontId="30" fillId="0" borderId="46" xfId="5" applyFont="1" applyBorder="1" applyAlignment="1" applyProtection="1">
      <alignment horizontal="center" vertical="center"/>
      <protection locked="0"/>
    </xf>
    <xf numFmtId="49" fontId="7" fillId="10" borderId="46" xfId="0" applyNumberFormat="1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77" xfId="1" applyNumberFormat="1" applyFont="1" applyFill="1" applyBorder="1" applyAlignment="1" applyProtection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right" vertic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1" fontId="8" fillId="4" borderId="0" xfId="0" applyNumberFormat="1" applyFont="1" applyFill="1" applyAlignment="1">
      <alignment horizontal="center" wrapText="1"/>
    </xf>
    <xf numFmtId="49" fontId="5" fillId="4" borderId="25" xfId="0" applyNumberFormat="1" applyFont="1" applyFill="1" applyBorder="1" applyAlignment="1">
      <alignment horizontal="right" vertical="center" wrapText="1"/>
    </xf>
    <xf numFmtId="0" fontId="5" fillId="4" borderId="31" xfId="0" applyFont="1" applyFill="1" applyBorder="1" applyAlignment="1">
      <alignment vertical="center" wrapText="1"/>
    </xf>
    <xf numFmtId="49" fontId="5" fillId="4" borderId="31" xfId="0" applyNumberFormat="1" applyFont="1" applyFill="1" applyBorder="1" applyAlignment="1">
      <alignment horizontal="right" vertical="center" wrapText="1"/>
    </xf>
    <xf numFmtId="0" fontId="7" fillId="4" borderId="35" xfId="0" applyFont="1" applyFill="1" applyBorder="1" applyAlignment="1">
      <alignment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41" xfId="0" applyFont="1" applyFill="1" applyBorder="1" applyAlignment="1">
      <alignment vertical="center" wrapText="1"/>
    </xf>
    <xf numFmtId="49" fontId="7" fillId="4" borderId="41" xfId="0" applyNumberFormat="1" applyFont="1" applyFill="1" applyBorder="1" applyAlignment="1">
      <alignment horizontal="right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49" fontId="5" fillId="4" borderId="35" xfId="0" applyNumberFormat="1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vertical="center" wrapText="1"/>
    </xf>
    <xf numFmtId="1" fontId="5" fillId="4" borderId="2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7" fillId="4" borderId="36" xfId="0" applyNumberFormat="1" applyFont="1" applyFill="1" applyBorder="1" applyAlignment="1">
      <alignment horizontal="center" wrapText="1"/>
    </xf>
    <xf numFmtId="1" fontId="7" fillId="4" borderId="43" xfId="0" applyNumberFormat="1" applyFont="1" applyFill="1" applyBorder="1" applyAlignment="1">
      <alignment horizontal="center" wrapText="1"/>
    </xf>
    <xf numFmtId="0" fontId="5" fillId="4" borderId="41" xfId="0" applyFont="1" applyFill="1" applyBorder="1" applyAlignment="1">
      <alignment horizontal="center" wrapText="1"/>
    </xf>
    <xf numFmtId="1" fontId="5" fillId="4" borderId="43" xfId="0" applyNumberFormat="1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70" xfId="0" applyFont="1" applyFill="1" applyBorder="1" applyAlignment="1">
      <alignment horizontal="center" wrapText="1"/>
    </xf>
    <xf numFmtId="0" fontId="7" fillId="4" borderId="69" xfId="0" applyFont="1" applyFill="1" applyBorder="1" applyAlignment="1">
      <alignment horizontal="center" wrapText="1"/>
    </xf>
    <xf numFmtId="0" fontId="5" fillId="4" borderId="69" xfId="0" applyFont="1" applyFill="1" applyBorder="1" applyAlignment="1">
      <alignment horizontal="center" wrapText="1"/>
    </xf>
    <xf numFmtId="1" fontId="7" fillId="4" borderId="35" xfId="0" applyNumberFormat="1" applyFont="1" applyFill="1" applyBorder="1" applyAlignment="1">
      <alignment horizontal="center" wrapText="1"/>
    </xf>
    <xf numFmtId="0" fontId="8" fillId="4" borderId="70" xfId="0" applyFont="1" applyFill="1" applyBorder="1" applyAlignment="1">
      <alignment horizontal="center" wrapText="1"/>
    </xf>
    <xf numFmtId="1" fontId="8" fillId="4" borderId="36" xfId="0" applyNumberFormat="1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45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wrapText="1"/>
    </xf>
    <xf numFmtId="0" fontId="5" fillId="4" borderId="46" xfId="0" applyFont="1" applyFill="1" applyBorder="1" applyAlignment="1">
      <alignment horizontal="center" wrapText="1"/>
    </xf>
    <xf numFmtId="0" fontId="7" fillId="4" borderId="39" xfId="0" applyFont="1" applyFill="1" applyBorder="1" applyAlignment="1">
      <alignment horizontal="center" wrapText="1"/>
    </xf>
    <xf numFmtId="0" fontId="7" fillId="4" borderId="46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8" fillId="4" borderId="36" xfId="0" applyFont="1" applyFill="1" applyBorder="1" applyAlignment="1">
      <alignment horizontal="center" wrapText="1"/>
    </xf>
    <xf numFmtId="0" fontId="8" fillId="4" borderId="38" xfId="0" applyFont="1" applyFill="1" applyBorder="1" applyAlignment="1">
      <alignment horizontal="center" wrapText="1"/>
    </xf>
    <xf numFmtId="0" fontId="8" fillId="4" borderId="39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7" fillId="10" borderId="44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10" borderId="44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vertical="center" wrapText="1"/>
    </xf>
    <xf numFmtId="0" fontId="8" fillId="10" borderId="17" xfId="0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 wrapText="1"/>
    </xf>
    <xf numFmtId="1" fontId="5" fillId="10" borderId="13" xfId="0" applyNumberFormat="1" applyFont="1" applyFill="1" applyBorder="1" applyAlignment="1">
      <alignment horizontal="center" vertical="center" wrapText="1"/>
    </xf>
    <xf numFmtId="1" fontId="7" fillId="10" borderId="36" xfId="0" applyNumberFormat="1" applyFont="1" applyFill="1" applyBorder="1" applyAlignment="1">
      <alignment horizontal="center" wrapText="1"/>
    </xf>
    <xf numFmtId="0" fontId="7" fillId="10" borderId="36" xfId="0" applyFont="1" applyFill="1" applyBorder="1" applyAlignment="1">
      <alignment horizontal="center" vertical="center" wrapText="1"/>
    </xf>
    <xf numFmtId="1" fontId="7" fillId="10" borderId="43" xfId="0" applyNumberFormat="1" applyFont="1" applyFill="1" applyBorder="1" applyAlignment="1">
      <alignment horizontal="center" wrapText="1"/>
    </xf>
    <xf numFmtId="0" fontId="7" fillId="10" borderId="43" xfId="0" applyFont="1" applyFill="1" applyBorder="1" applyAlignment="1">
      <alignment horizontal="center" vertical="center" wrapText="1"/>
    </xf>
    <xf numFmtId="1" fontId="5" fillId="10" borderId="36" xfId="0" applyNumberFormat="1" applyFont="1" applyFill="1" applyBorder="1" applyAlignment="1">
      <alignment horizontal="center" vertical="center" wrapText="1"/>
    </xf>
    <xf numFmtId="1" fontId="5" fillId="10" borderId="43" xfId="0" applyNumberFormat="1" applyFont="1" applyFill="1" applyBorder="1" applyAlignment="1">
      <alignment horizontal="center" wrapText="1"/>
    </xf>
    <xf numFmtId="1" fontId="8" fillId="10" borderId="0" xfId="0" applyNumberFormat="1" applyFont="1" applyFill="1" applyAlignment="1">
      <alignment horizontal="center" wrapText="1"/>
    </xf>
    <xf numFmtId="0" fontId="8" fillId="10" borderId="0" xfId="0" applyFont="1" applyFill="1" applyAlignment="1">
      <alignment horizontal="center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49" fontId="6" fillId="0" borderId="35" xfId="0" applyNumberFormat="1" applyFont="1" applyBorder="1" applyAlignment="1">
      <alignment horizontal="right" vertical="center"/>
    </xf>
    <xf numFmtId="0" fontId="1" fillId="4" borderId="1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5" borderId="41" xfId="0" applyFont="1" applyFill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26" fillId="12" borderId="32" xfId="0" applyFont="1" applyFill="1" applyBorder="1" applyAlignment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Border="1" applyAlignment="1" applyProtection="1">
      <alignment horizontal="center" vertical="center"/>
      <protection hidden="1"/>
    </xf>
    <xf numFmtId="49" fontId="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7" fillId="10" borderId="0" xfId="1" applyNumberFormat="1" applyFont="1" applyFill="1" applyBorder="1" applyAlignment="1" applyProtection="1">
      <alignment horizontal="center" vertical="center" textRotation="90"/>
    </xf>
    <xf numFmtId="164" fontId="20" fillId="10" borderId="0" xfId="0" applyNumberFormat="1" applyFont="1" applyFill="1" applyBorder="1" applyAlignment="1">
      <alignment horizontal="center" vertical="center"/>
    </xf>
    <xf numFmtId="49" fontId="7" fillId="10" borderId="0" xfId="0" applyNumberFormat="1" applyFont="1" applyFill="1" applyBorder="1" applyAlignment="1">
      <alignment horizontal="center" vertical="center"/>
    </xf>
    <xf numFmtId="49" fontId="17" fillId="10" borderId="0" xfId="0" applyNumberFormat="1" applyFont="1" applyFill="1" applyBorder="1" applyAlignment="1">
      <alignment horizontal="center" vertical="center"/>
    </xf>
    <xf numFmtId="49" fontId="17" fillId="10" borderId="0" xfId="1" applyNumberFormat="1" applyFont="1" applyFill="1" applyBorder="1" applyAlignment="1" applyProtection="1">
      <alignment horizontal="center" vertical="center"/>
    </xf>
    <xf numFmtId="49" fontId="7" fillId="10" borderId="47" xfId="1" applyNumberFormat="1" applyFont="1" applyFill="1" applyBorder="1" applyAlignment="1" applyProtection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49" fontId="6" fillId="10" borderId="0" xfId="0" applyNumberFormat="1" applyFont="1" applyFill="1"/>
    <xf numFmtId="49" fontId="6" fillId="0" borderId="46" xfId="0" applyNumberFormat="1" applyFont="1" applyBorder="1" applyAlignment="1">
      <alignment horizontal="center"/>
    </xf>
    <xf numFmtId="49" fontId="10" fillId="10" borderId="0" xfId="0" applyNumberFormat="1" applyFont="1" applyFill="1"/>
    <xf numFmtId="49" fontId="9" fillId="10" borderId="0" xfId="0" applyNumberFormat="1" applyFont="1" applyFill="1"/>
    <xf numFmtId="0" fontId="6" fillId="0" borderId="0" xfId="0" applyFont="1"/>
    <xf numFmtId="0" fontId="8" fillId="10" borderId="39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77" xfId="1" applyNumberFormat="1" applyFont="1" applyFill="1" applyBorder="1" applyAlignment="1" applyProtection="1">
      <alignment horizontal="center" vertical="center"/>
    </xf>
    <xf numFmtId="0" fontId="5" fillId="4" borderId="94" xfId="4" applyFont="1" applyFill="1" applyBorder="1" applyAlignment="1">
      <alignment horizontal="left" vertical="center" wrapText="1"/>
    </xf>
    <xf numFmtId="0" fontId="7" fillId="4" borderId="92" xfId="4" applyFont="1" applyFill="1" applyBorder="1" applyAlignment="1">
      <alignment horizontal="left" vertical="center" wrapText="1"/>
    </xf>
    <xf numFmtId="0" fontId="5" fillId="4" borderId="95" xfId="4" applyFont="1" applyFill="1" applyBorder="1" applyAlignment="1">
      <alignment horizontal="right" vertical="center" wrapText="1"/>
    </xf>
    <xf numFmtId="0" fontId="5" fillId="4" borderId="93" xfId="4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9" fillId="4" borderId="75" xfId="0" applyFont="1" applyFill="1" applyBorder="1" applyAlignment="1">
      <alignment horizontal="center" vertical="center"/>
    </xf>
    <xf numFmtId="0" fontId="7" fillId="4" borderId="46" xfId="3" applyFont="1" applyFill="1" applyBorder="1" applyAlignment="1">
      <alignment horizontal="left" vertical="center" wrapText="1"/>
    </xf>
    <xf numFmtId="0" fontId="7" fillId="4" borderId="46" xfId="2" applyFont="1" applyFill="1" applyBorder="1" applyAlignment="1">
      <alignment horizontal="left" vertical="center" wrapText="1"/>
    </xf>
    <xf numFmtId="0" fontId="5" fillId="4" borderId="77" xfId="3" applyFont="1" applyFill="1" applyBorder="1" applyAlignment="1">
      <alignment horizontal="left" vertical="center" wrapText="1"/>
    </xf>
    <xf numFmtId="0" fontId="5" fillId="4" borderId="77" xfId="2" applyFont="1" applyFill="1" applyBorder="1" applyAlignment="1">
      <alignment horizontal="left" vertical="center" wrapText="1"/>
    </xf>
    <xf numFmtId="0" fontId="6" fillId="5" borderId="71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vertical="center"/>
    </xf>
    <xf numFmtId="0" fontId="6" fillId="5" borderId="64" xfId="0" applyFont="1" applyFill="1" applyBorder="1" applyAlignment="1">
      <alignment horizontal="center" vertical="center"/>
    </xf>
    <xf numFmtId="0" fontId="6" fillId="4" borderId="68" xfId="0" applyFont="1" applyFill="1" applyBorder="1" applyAlignment="1">
      <alignment horizontal="center" vertical="center"/>
    </xf>
    <xf numFmtId="0" fontId="6" fillId="12" borderId="58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12" borderId="43" xfId="0" applyFont="1" applyFill="1" applyBorder="1" applyAlignment="1">
      <alignment horizontal="center" vertical="center"/>
    </xf>
    <xf numFmtId="0" fontId="26" fillId="12" borderId="36" xfId="0" applyFont="1" applyFill="1" applyBorder="1" applyAlignment="1">
      <alignment horizontal="center" vertical="center"/>
    </xf>
    <xf numFmtId="0" fontId="7" fillId="12" borderId="43" xfId="0" applyFont="1" applyFill="1" applyBorder="1" applyAlignment="1">
      <alignment horizontal="center" vertical="center"/>
    </xf>
    <xf numFmtId="0" fontId="26" fillId="12" borderId="13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75" xfId="0" applyFont="1" applyFill="1" applyBorder="1" applyAlignment="1">
      <alignment horizontal="center" vertical="center"/>
    </xf>
    <xf numFmtId="0" fontId="6" fillId="5" borderId="59" xfId="0" applyFont="1" applyFill="1" applyBorder="1" applyAlignment="1">
      <alignment horizontal="center" vertical="center"/>
    </xf>
    <xf numFmtId="0" fontId="6" fillId="4" borderId="75" xfId="0" applyFont="1" applyFill="1" applyBorder="1" applyAlignment="1">
      <alignment horizontal="center" vertical="center"/>
    </xf>
    <xf numFmtId="0" fontId="9" fillId="4" borderId="64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vertical="center"/>
    </xf>
    <xf numFmtId="0" fontId="6" fillId="5" borderId="68" xfId="0" applyFont="1" applyFill="1" applyBorder="1" applyAlignment="1">
      <alignment horizontal="center" vertical="center"/>
    </xf>
    <xf numFmtId="0" fontId="1" fillId="5" borderId="68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1" fontId="5" fillId="4" borderId="31" xfId="0" applyNumberFormat="1" applyFont="1" applyFill="1" applyBorder="1" applyAlignment="1">
      <alignment horizontal="center" vertical="center" wrapText="1"/>
    </xf>
    <xf numFmtId="1" fontId="5" fillId="4" borderId="34" xfId="0" applyNumberFormat="1" applyFont="1" applyFill="1" applyBorder="1" applyAlignment="1">
      <alignment horizontal="center" vertical="center" wrapText="1"/>
    </xf>
    <xf numFmtId="1" fontId="5" fillId="4" borderId="32" xfId="0" applyNumberFormat="1" applyFont="1" applyFill="1" applyBorder="1" applyAlignment="1">
      <alignment horizontal="center" vertical="center" wrapText="1"/>
    </xf>
    <xf numFmtId="1" fontId="5" fillId="4" borderId="14" xfId="0" applyNumberFormat="1" applyFont="1" applyFill="1" applyBorder="1" applyAlignment="1">
      <alignment horizontal="center" vertical="center" wrapText="1"/>
    </xf>
    <xf numFmtId="1" fontId="5" fillId="4" borderId="35" xfId="0" applyNumberFormat="1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1" fontId="5" fillId="4" borderId="40" xfId="0" applyNumberFormat="1" applyFont="1" applyFill="1" applyBorder="1" applyAlignment="1">
      <alignment horizontal="center" vertical="center" wrapText="1"/>
    </xf>
    <xf numFmtId="1" fontId="5" fillId="4" borderId="44" xfId="0" applyNumberFormat="1" applyFont="1" applyFill="1" applyBorder="1" applyAlignment="1">
      <alignment horizontal="center" vertical="center" wrapText="1"/>
    </xf>
    <xf numFmtId="1" fontId="5" fillId="4" borderId="26" xfId="0" applyNumberFormat="1" applyFont="1" applyFill="1" applyBorder="1" applyAlignment="1">
      <alignment horizontal="center" vertical="center" wrapText="1"/>
    </xf>
    <xf numFmtId="1" fontId="5" fillId="4" borderId="53" xfId="0" applyNumberFormat="1" applyFont="1" applyFill="1" applyBorder="1" applyAlignment="1">
      <alignment horizontal="center" vertical="center" wrapText="1"/>
    </xf>
    <xf numFmtId="1" fontId="5" fillId="4" borderId="30" xfId="0" applyNumberFormat="1" applyFont="1" applyFill="1" applyBorder="1" applyAlignment="1">
      <alignment horizontal="center" vertical="center" wrapText="1"/>
    </xf>
    <xf numFmtId="1" fontId="5" fillId="4" borderId="20" xfId="0" applyNumberFormat="1" applyFont="1" applyFill="1" applyBorder="1" applyAlignment="1">
      <alignment horizontal="center" vertical="center" wrapText="1"/>
    </xf>
    <xf numFmtId="1" fontId="5" fillId="4" borderId="33" xfId="0" applyNumberFormat="1" applyFont="1" applyFill="1" applyBorder="1" applyAlignment="1">
      <alignment horizontal="center" vertical="center" wrapText="1"/>
    </xf>
    <xf numFmtId="1" fontId="5" fillId="4" borderId="45" xfId="0" applyNumberFormat="1" applyFont="1" applyFill="1" applyBorder="1" applyAlignment="1">
      <alignment horizontal="center" vertical="center" wrapText="1"/>
    </xf>
    <xf numFmtId="2" fontId="6" fillId="5" borderId="38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justify" vertical="center" wrapText="1"/>
    </xf>
    <xf numFmtId="0" fontId="6" fillId="4" borderId="4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justify" vertical="center" wrapText="1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0" fontId="9" fillId="4" borderId="42" xfId="0" applyFont="1" applyFill="1" applyBorder="1" applyAlignment="1">
      <alignment vertical="center" wrapText="1"/>
    </xf>
    <xf numFmtId="0" fontId="9" fillId="4" borderId="42" xfId="0" applyFont="1" applyFill="1" applyBorder="1" applyAlignment="1">
      <alignment horizontal="right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6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right" vertical="center"/>
    </xf>
    <xf numFmtId="0" fontId="6" fillId="4" borderId="63" xfId="0" applyFont="1" applyFill="1" applyBorder="1" applyAlignment="1">
      <alignment vertical="center"/>
    </xf>
    <xf numFmtId="0" fontId="6" fillId="4" borderId="74" xfId="0" applyFont="1" applyFill="1" applyBorder="1" applyAlignment="1">
      <alignment vertical="center"/>
    </xf>
    <xf numFmtId="0" fontId="6" fillId="4" borderId="66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right" vertical="center"/>
    </xf>
    <xf numFmtId="0" fontId="7" fillId="4" borderId="4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1" fillId="10" borderId="49" xfId="0" applyFont="1" applyFill="1" applyBorder="1" applyAlignment="1">
      <alignment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left" vertical="center" wrapText="1"/>
    </xf>
    <xf numFmtId="0" fontId="6" fillId="10" borderId="40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 wrapText="1"/>
    </xf>
    <xf numFmtId="0" fontId="1" fillId="10" borderId="52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horizontal="center" vertical="center"/>
    </xf>
    <xf numFmtId="0" fontId="9" fillId="10" borderId="32" xfId="0" applyFont="1" applyFill="1" applyBorder="1" applyAlignment="1">
      <alignment horizontal="center" vertical="center"/>
    </xf>
    <xf numFmtId="0" fontId="10" fillId="10" borderId="0" xfId="0" applyFont="1" applyFill="1" applyAlignment="1">
      <alignment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10" borderId="36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5" fillId="10" borderId="4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justify" vertical="center" wrapText="1"/>
    </xf>
    <xf numFmtId="0" fontId="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vertical="center" wrapText="1"/>
    </xf>
    <xf numFmtId="0" fontId="9" fillId="4" borderId="75" xfId="0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0" fontId="6" fillId="12" borderId="72" xfId="0" applyFont="1" applyFill="1" applyBorder="1" applyAlignment="1">
      <alignment horizontal="center" vertical="center"/>
    </xf>
    <xf numFmtId="0" fontId="6" fillId="12" borderId="44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1" fontId="1" fillId="4" borderId="16" xfId="0" applyNumberFormat="1" applyFont="1" applyFill="1" applyBorder="1" applyAlignment="1">
      <alignment horizontal="center" vertical="center"/>
    </xf>
    <xf numFmtId="0" fontId="27" fillId="0" borderId="31" xfId="0" applyFont="1" applyBorder="1" applyAlignment="1">
      <alignment vertical="center" wrapText="1"/>
    </xf>
    <xf numFmtId="0" fontId="27" fillId="0" borderId="41" xfId="0" applyFont="1" applyBorder="1" applyAlignment="1">
      <alignment vertical="center" wrapText="1"/>
    </xf>
    <xf numFmtId="1" fontId="6" fillId="5" borderId="47" xfId="0" applyNumberFormat="1" applyFont="1" applyFill="1" applyBorder="1" applyAlignment="1">
      <alignment horizontal="center" vertical="center"/>
    </xf>
    <xf numFmtId="0" fontId="26" fillId="13" borderId="37" xfId="0" applyFont="1" applyFill="1" applyBorder="1" applyAlignment="1">
      <alignment horizontal="center" vertical="center"/>
    </xf>
    <xf numFmtId="0" fontId="7" fillId="12" borderId="58" xfId="0" applyFont="1" applyFill="1" applyBorder="1" applyAlignment="1">
      <alignment horizontal="center" vertical="center"/>
    </xf>
    <xf numFmtId="49" fontId="1" fillId="4" borderId="49" xfId="0" applyNumberFormat="1" applyFont="1" applyFill="1" applyBorder="1" applyAlignment="1">
      <alignment horizontal="right" vertical="center"/>
    </xf>
    <xf numFmtId="0" fontId="1" fillId="10" borderId="15" xfId="0" applyFont="1" applyFill="1" applyBorder="1" applyAlignment="1">
      <alignment horizontal="left" vertical="center"/>
    </xf>
    <xf numFmtId="0" fontId="6" fillId="0" borderId="35" xfId="0" applyFont="1" applyBorder="1" applyAlignment="1">
      <alignment vertical="center" wrapText="1"/>
    </xf>
    <xf numFmtId="0" fontId="6" fillId="10" borderId="72" xfId="0" applyFont="1" applyFill="1" applyBorder="1" applyAlignment="1">
      <alignment vertical="center"/>
    </xf>
    <xf numFmtId="0" fontId="6" fillId="10" borderId="31" xfId="0" applyFont="1" applyFill="1" applyBorder="1" applyAlignment="1">
      <alignment vertical="center" wrapText="1"/>
    </xf>
    <xf numFmtId="0" fontId="6" fillId="10" borderId="70" xfId="0" applyFont="1" applyFill="1" applyBorder="1" applyAlignment="1">
      <alignment vertical="center"/>
    </xf>
    <xf numFmtId="0" fontId="6" fillId="10" borderId="69" xfId="0" applyFont="1" applyFill="1" applyBorder="1" applyAlignment="1">
      <alignment vertical="center"/>
    </xf>
    <xf numFmtId="0" fontId="26" fillId="12" borderId="56" xfId="0" applyFont="1" applyFill="1" applyBorder="1" applyAlignment="1">
      <alignment horizontal="center" vertical="center"/>
    </xf>
    <xf numFmtId="1" fontId="6" fillId="5" borderId="40" xfId="0" applyNumberFormat="1" applyFont="1" applyFill="1" applyBorder="1" applyAlignment="1">
      <alignment horizontal="center" vertical="center"/>
    </xf>
    <xf numFmtId="1" fontId="6" fillId="5" borderId="38" xfId="0" applyNumberFormat="1" applyFont="1" applyFill="1" applyBorder="1" applyAlignment="1">
      <alignment horizontal="center" vertical="center"/>
    </xf>
    <xf numFmtId="1" fontId="6" fillId="5" borderId="14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29" fillId="4" borderId="47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vertical="center" wrapText="1"/>
    </xf>
    <xf numFmtId="49" fontId="6" fillId="4" borderId="75" xfId="0" applyNumberFormat="1" applyFont="1" applyFill="1" applyBorder="1" applyAlignment="1">
      <alignment horizontal="right" vertical="center"/>
    </xf>
    <xf numFmtId="0" fontId="6" fillId="4" borderId="74" xfId="0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vertical="center"/>
    </xf>
    <xf numFmtId="1" fontId="1" fillId="4" borderId="20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right" vertical="center"/>
    </xf>
    <xf numFmtId="0" fontId="6" fillId="10" borderId="65" xfId="0" applyFont="1" applyFill="1" applyBorder="1" applyAlignment="1">
      <alignment vertical="center"/>
    </xf>
    <xf numFmtId="0" fontId="7" fillId="4" borderId="37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49" fontId="8" fillId="4" borderId="6" xfId="0" applyNumberFormat="1" applyFont="1" applyFill="1" applyBorder="1" applyAlignment="1">
      <alignment horizontal="right" vertical="center" wrapText="1"/>
    </xf>
    <xf numFmtId="49" fontId="5" fillId="4" borderId="25" xfId="0" applyNumberFormat="1" applyFont="1" applyFill="1" applyBorder="1" applyAlignment="1">
      <alignment horizontal="right" vertical="center" wrapText="1"/>
    </xf>
    <xf numFmtId="49" fontId="5" fillId="4" borderId="31" xfId="0" applyNumberFormat="1" applyFont="1" applyFill="1" applyBorder="1" applyAlignment="1">
      <alignment horizontal="right"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49" fontId="7" fillId="4" borderId="41" xfId="0" applyNumberFormat="1" applyFont="1" applyFill="1" applyBorder="1" applyAlignment="1">
      <alignment horizontal="right" vertical="center" wrapText="1"/>
    </xf>
    <xf numFmtId="49" fontId="5" fillId="4" borderId="35" xfId="0" applyNumberFormat="1" applyFont="1" applyFill="1" applyBorder="1" applyAlignment="1">
      <alignment horizontal="right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1" fontId="1" fillId="4" borderId="32" xfId="0" applyNumberFormat="1" applyFont="1" applyFill="1" applyBorder="1" applyAlignment="1">
      <alignment horizontal="center" vertical="center"/>
    </xf>
    <xf numFmtId="0" fontId="26" fillId="5" borderId="36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0" fontId="6" fillId="5" borderId="42" xfId="0" applyFont="1" applyFill="1" applyBorder="1" applyAlignment="1">
      <alignment horizontal="right" vertical="center"/>
    </xf>
    <xf numFmtId="0" fontId="6" fillId="0" borderId="27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4" borderId="49" xfId="0" applyFont="1" applyFill="1" applyBorder="1" applyAlignment="1">
      <alignment vertical="center"/>
    </xf>
    <xf numFmtId="0" fontId="1" fillId="4" borderId="49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7" fillId="5" borderId="40" xfId="0" applyFont="1" applyFill="1" applyBorder="1" applyAlignment="1">
      <alignment vertical="center" wrapText="1"/>
    </xf>
    <xf numFmtId="0" fontId="9" fillId="4" borderId="4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8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4" borderId="58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0" fontId="26" fillId="12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26" fillId="12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26" fillId="5" borderId="69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70" xfId="0" applyFont="1" applyBorder="1" applyAlignment="1">
      <alignment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6" fillId="0" borderId="3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77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center" vertical="center" wrapText="1"/>
    </xf>
    <xf numFmtId="1" fontId="6" fillId="4" borderId="35" xfId="0" applyNumberFormat="1" applyFont="1" applyFill="1" applyBorder="1" applyAlignment="1">
      <alignment horizontal="center" vertical="center"/>
    </xf>
    <xf numFmtId="0" fontId="26" fillId="13" borderId="56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6" fillId="5" borderId="43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right" vertical="center"/>
    </xf>
    <xf numFmtId="0" fontId="6" fillId="4" borderId="6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4" borderId="49" xfId="0" applyFont="1" applyFill="1" applyBorder="1" applyAlignment="1">
      <alignment horizontal="right" vertical="center"/>
    </xf>
    <xf numFmtId="49" fontId="1" fillId="4" borderId="50" xfId="0" applyNumberFormat="1" applyFont="1" applyFill="1" applyBorder="1" applyAlignment="1">
      <alignment horizontal="right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1" fontId="1" fillId="4" borderId="4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>
      <alignment horizontal="center" vertical="center"/>
    </xf>
    <xf numFmtId="49" fontId="6" fillId="0" borderId="35" xfId="0" applyNumberFormat="1" applyFont="1" applyBorder="1" applyAlignment="1">
      <alignment horizontal="right" vertical="center"/>
    </xf>
    <xf numFmtId="0" fontId="26" fillId="12" borderId="71" xfId="0" applyFont="1" applyFill="1" applyBorder="1" applyAlignment="1">
      <alignment horizontal="center" vertical="center"/>
    </xf>
    <xf numFmtId="0" fontId="26" fillId="12" borderId="37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1" fontId="6" fillId="4" borderId="13" xfId="0" applyNumberFormat="1" applyFont="1" applyFill="1" applyBorder="1" applyAlignment="1">
      <alignment horizontal="center" vertical="center"/>
    </xf>
    <xf numFmtId="0" fontId="27" fillId="5" borderId="36" xfId="0" applyFont="1" applyFill="1" applyBorder="1" applyAlignment="1">
      <alignment vertical="center" wrapText="1"/>
    </xf>
    <xf numFmtId="0" fontId="26" fillId="5" borderId="70" xfId="0" applyFont="1" applyFill="1" applyBorder="1" applyAlignment="1">
      <alignment horizontal="center" vertical="center"/>
    </xf>
    <xf numFmtId="49" fontId="6" fillId="0" borderId="31" xfId="0" applyNumberFormat="1" applyFont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26" fillId="13" borderId="58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1" fontId="1" fillId="4" borderId="35" xfId="0" applyNumberFormat="1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5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/>
    </xf>
    <xf numFmtId="0" fontId="9" fillId="4" borderId="57" xfId="0" applyFont="1" applyFill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1" fontId="9" fillId="4" borderId="62" xfId="0" applyNumberFormat="1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1" fontId="9" fillId="4" borderId="10" xfId="0" applyNumberFormat="1" applyFont="1" applyFill="1" applyBorder="1" applyAlignment="1">
      <alignment horizontal="center" vertical="center"/>
    </xf>
    <xf numFmtId="1" fontId="6" fillId="4" borderId="34" xfId="0" applyNumberFormat="1" applyFont="1" applyFill="1" applyBorder="1" applyAlignment="1">
      <alignment horizontal="center" vertical="center"/>
    </xf>
    <xf numFmtId="1" fontId="6" fillId="4" borderId="47" xfId="0" applyNumberFormat="1" applyFont="1" applyFill="1" applyBorder="1" applyAlignment="1">
      <alignment horizontal="center" vertical="center"/>
    </xf>
    <xf numFmtId="0" fontId="26" fillId="13" borderId="71" xfId="0" applyFont="1" applyFill="1" applyBorder="1" applyAlignment="1">
      <alignment horizontal="center" vertical="center"/>
    </xf>
    <xf numFmtId="0" fontId="26" fillId="13" borderId="43" xfId="0" applyFont="1" applyFill="1" applyBorder="1" applyAlignment="1">
      <alignment horizontal="center" vertical="center"/>
    </xf>
    <xf numFmtId="0" fontId="26" fillId="12" borderId="69" xfId="0" applyFont="1" applyFill="1" applyBorder="1" applyAlignment="1">
      <alignment horizontal="center" vertical="center"/>
    </xf>
    <xf numFmtId="0" fontId="26" fillId="13" borderId="36" xfId="0" applyFont="1" applyFill="1" applyBorder="1" applyAlignment="1">
      <alignment horizontal="center" vertical="center"/>
    </xf>
    <xf numFmtId="0" fontId="26" fillId="13" borderId="3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" fontId="1" fillId="4" borderId="8" xfId="0" applyNumberFormat="1" applyFont="1" applyFill="1" applyBorder="1" applyAlignment="1">
      <alignment horizontal="center" vertical="center"/>
    </xf>
    <xf numFmtId="1" fontId="1" fillId="4" borderId="40" xfId="0" applyNumberFormat="1" applyFont="1" applyFill="1" applyBorder="1" applyAlignment="1">
      <alignment horizontal="center" vertical="center"/>
    </xf>
    <xf numFmtId="1" fontId="1" fillId="4" borderId="33" xfId="0" applyNumberFormat="1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vertical="center"/>
    </xf>
    <xf numFmtId="0" fontId="6" fillId="3" borderId="3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left" vertical="center"/>
    </xf>
    <xf numFmtId="0" fontId="1" fillId="4" borderId="31" xfId="0" applyFont="1" applyFill="1" applyBorder="1" applyAlignment="1">
      <alignment horizontal="right" vertical="center"/>
    </xf>
    <xf numFmtId="49" fontId="6" fillId="0" borderId="3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7" fillId="10" borderId="20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0" fontId="6" fillId="5" borderId="72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vertical="center" wrapText="1"/>
    </xf>
    <xf numFmtId="0" fontId="6" fillId="5" borderId="41" xfId="0" applyFont="1" applyFill="1" applyBorder="1" applyAlignment="1">
      <alignment horizontal="right" vertical="center"/>
    </xf>
    <xf numFmtId="0" fontId="6" fillId="0" borderId="41" xfId="0" applyFont="1" applyBorder="1" applyAlignment="1">
      <alignment vertical="center" wrapText="1"/>
    </xf>
    <xf numFmtId="0" fontId="6" fillId="4" borderId="58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26" fillId="0" borderId="35" xfId="0" applyFont="1" applyBorder="1" applyAlignment="1">
      <alignment horizontal="left" vertical="center"/>
    </xf>
    <xf numFmtId="0" fontId="6" fillId="5" borderId="32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0" fontId="26" fillId="12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26" fillId="12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26" fillId="5" borderId="69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70" xfId="0" applyFont="1" applyBorder="1" applyAlignment="1">
      <alignment vertical="center"/>
    </xf>
    <xf numFmtId="0" fontId="6" fillId="0" borderId="69" xfId="0" applyFont="1" applyBorder="1" applyAlignment="1">
      <alignment vertical="center"/>
    </xf>
    <xf numFmtId="0" fontId="6" fillId="4" borderId="45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26" fillId="5" borderId="45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0" fontId="26" fillId="13" borderId="56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26" fillId="5" borderId="14" xfId="0" applyFont="1" applyFill="1" applyBorder="1" applyAlignment="1">
      <alignment horizontal="center" vertical="center"/>
    </xf>
    <xf numFmtId="0" fontId="26" fillId="5" borderId="43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49" fontId="6" fillId="5" borderId="31" xfId="0" applyNumberFormat="1" applyFont="1" applyFill="1" applyBorder="1" applyAlignment="1">
      <alignment horizontal="right" vertical="center"/>
    </xf>
    <xf numFmtId="0" fontId="6" fillId="5" borderId="7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right" vertical="center"/>
    </xf>
    <xf numFmtId="0" fontId="6" fillId="4" borderId="6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4" borderId="49" xfId="0" applyFont="1" applyFill="1" applyBorder="1" applyAlignment="1">
      <alignment horizontal="right" vertical="center"/>
    </xf>
    <xf numFmtId="0" fontId="1" fillId="4" borderId="49" xfId="0" applyFont="1" applyFill="1" applyBorder="1" applyAlignment="1">
      <alignment vertical="center"/>
    </xf>
    <xf numFmtId="0" fontId="1" fillId="4" borderId="49" xfId="0" applyFont="1" applyFill="1" applyBorder="1" applyAlignment="1">
      <alignment vertical="center" wrapText="1"/>
    </xf>
    <xf numFmtId="0" fontId="1" fillId="4" borderId="50" xfId="0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right" vertical="center"/>
    </xf>
    <xf numFmtId="0" fontId="27" fillId="5" borderId="35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44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horizontal="center" vertical="center"/>
    </xf>
    <xf numFmtId="0" fontId="9" fillId="10" borderId="60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9" fillId="4" borderId="64" xfId="0" applyFont="1" applyFill="1" applyBorder="1" applyAlignment="1">
      <alignment horizontal="center" vertical="center"/>
    </xf>
    <xf numFmtId="49" fontId="6" fillId="5" borderId="35" xfId="0" applyNumberFormat="1" applyFont="1" applyFill="1" applyBorder="1" applyAlignment="1">
      <alignment horizontal="right" vertical="center"/>
    </xf>
    <xf numFmtId="49" fontId="6" fillId="0" borderId="35" xfId="0" applyNumberFormat="1" applyFont="1" applyBorder="1" applyAlignment="1">
      <alignment horizontal="right" vertical="center"/>
    </xf>
    <xf numFmtId="0" fontId="7" fillId="10" borderId="44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26" fillId="12" borderId="71" xfId="0" applyFont="1" applyFill="1" applyBorder="1" applyAlignment="1">
      <alignment horizontal="center" vertical="center"/>
    </xf>
    <xf numFmtId="0" fontId="26" fillId="12" borderId="37" xfId="0" applyFont="1" applyFill="1" applyBorder="1" applyAlignment="1">
      <alignment horizontal="center" vertical="center"/>
    </xf>
    <xf numFmtId="1" fontId="8" fillId="10" borderId="0" xfId="0" applyNumberFormat="1" applyFont="1" applyFill="1" applyAlignment="1">
      <alignment horizontal="center" wrapText="1"/>
    </xf>
    <xf numFmtId="0" fontId="8" fillId="10" borderId="17" xfId="0" applyFont="1" applyFill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0" fontId="27" fillId="5" borderId="36" xfId="0" applyFont="1" applyFill="1" applyBorder="1" applyAlignment="1">
      <alignment vertical="center" wrapText="1"/>
    </xf>
    <xf numFmtId="0" fontId="26" fillId="5" borderId="70" xfId="0" applyFont="1" applyFill="1" applyBorder="1" applyAlignment="1">
      <alignment horizontal="center" vertical="center"/>
    </xf>
    <xf numFmtId="49" fontId="6" fillId="0" borderId="31" xfId="0" applyNumberFormat="1" applyFont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6" fillId="4" borderId="68" xfId="0" applyFont="1" applyFill="1" applyBorder="1" applyAlignment="1">
      <alignment horizontal="center" vertical="center"/>
    </xf>
    <xf numFmtId="0" fontId="26" fillId="13" borderId="58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center" wrapText="1"/>
    </xf>
    <xf numFmtId="0" fontId="5" fillId="0" borderId="52" xfId="0" applyFont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wrapText="1"/>
    </xf>
    <xf numFmtId="0" fontId="5" fillId="4" borderId="40" xfId="0" applyFont="1" applyFill="1" applyBorder="1" applyAlignment="1">
      <alignment horizontal="center" wrapText="1"/>
    </xf>
    <xf numFmtId="0" fontId="6" fillId="3" borderId="47" xfId="0" applyFont="1" applyFill="1" applyBorder="1" applyAlignment="1">
      <alignment horizontal="center" vertical="center"/>
    </xf>
    <xf numFmtId="0" fontId="6" fillId="12" borderId="47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9" fillId="10" borderId="59" xfId="0" applyFont="1" applyFill="1" applyBorder="1" applyAlignment="1">
      <alignment horizontal="center" vertical="center"/>
    </xf>
    <xf numFmtId="0" fontId="7" fillId="10" borderId="43" xfId="0" applyFont="1" applyFill="1" applyBorder="1" applyAlignment="1">
      <alignment horizontal="center" vertical="center"/>
    </xf>
    <xf numFmtId="0" fontId="6" fillId="10" borderId="75" xfId="0" applyFont="1" applyFill="1" applyBorder="1" applyAlignment="1">
      <alignment vertical="center"/>
    </xf>
    <xf numFmtId="0" fontId="9" fillId="10" borderId="13" xfId="0" applyFont="1" applyFill="1" applyBorder="1" applyAlignment="1">
      <alignment horizontal="center" vertical="center"/>
    </xf>
    <xf numFmtId="0" fontId="6" fillId="10" borderId="36" xfId="0" applyFont="1" applyFill="1" applyBorder="1" applyAlignment="1">
      <alignment horizontal="center" vertical="center"/>
    </xf>
    <xf numFmtId="0" fontId="6" fillId="10" borderId="43" xfId="0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1" fontId="5" fillId="10" borderId="36" xfId="0" applyNumberFormat="1" applyFont="1" applyFill="1" applyBorder="1" applyAlignment="1">
      <alignment horizontal="center" wrapText="1"/>
    </xf>
    <xf numFmtId="0" fontId="9" fillId="10" borderId="6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/>
    </xf>
    <xf numFmtId="0" fontId="9" fillId="10" borderId="68" xfId="0" applyFont="1" applyFill="1" applyBorder="1" applyAlignment="1">
      <alignment horizontal="center" vertical="center"/>
    </xf>
    <xf numFmtId="0" fontId="27" fillId="5" borderId="31" xfId="0" applyFont="1" applyFill="1" applyBorder="1" applyAlignment="1">
      <alignment vertical="center" wrapText="1"/>
    </xf>
    <xf numFmtId="0" fontId="8" fillId="10" borderId="25" xfId="0" applyFont="1" applyFill="1" applyBorder="1" applyAlignment="1">
      <alignment vertical="center" wrapText="1"/>
    </xf>
    <xf numFmtId="0" fontId="9" fillId="10" borderId="65" xfId="0" applyFont="1" applyFill="1" applyBorder="1" applyAlignment="1">
      <alignment vertical="center"/>
    </xf>
    <xf numFmtId="0" fontId="1" fillId="10" borderId="26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7" fillId="10" borderId="58" xfId="0" applyFont="1" applyFill="1" applyBorder="1" applyAlignment="1">
      <alignment horizontal="center" vertical="center"/>
    </xf>
    <xf numFmtId="0" fontId="6" fillId="10" borderId="68" xfId="0" applyFont="1" applyFill="1" applyBorder="1" applyAlignment="1">
      <alignment vertical="center"/>
    </xf>
    <xf numFmtId="0" fontId="9" fillId="10" borderId="56" xfId="0" applyFont="1" applyFill="1" applyBorder="1" applyAlignment="1">
      <alignment horizontal="center" vertical="center"/>
    </xf>
    <xf numFmtId="0" fontId="6" fillId="10" borderId="71" xfId="0" applyFont="1" applyFill="1" applyBorder="1" applyAlignment="1">
      <alignment horizontal="center" vertical="center"/>
    </xf>
    <xf numFmtId="0" fontId="6" fillId="10" borderId="58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1" fontId="6" fillId="10" borderId="1" xfId="0" applyNumberFormat="1" applyFont="1" applyFill="1" applyBorder="1" applyAlignment="1">
      <alignment horizontal="center" vertical="center"/>
    </xf>
    <xf numFmtId="0" fontId="6" fillId="10" borderId="26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26" xfId="0" applyFont="1" applyFill="1" applyBorder="1" applyAlignment="1">
      <alignment vertical="center"/>
    </xf>
    <xf numFmtId="0" fontId="6" fillId="10" borderId="29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6" fillId="10" borderId="10" xfId="0" applyFont="1" applyFill="1" applyBorder="1" applyAlignment="1">
      <alignment vertical="center"/>
    </xf>
    <xf numFmtId="1" fontId="6" fillId="10" borderId="72" xfId="0" applyNumberFormat="1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vertical="center"/>
    </xf>
    <xf numFmtId="0" fontId="6" fillId="10" borderId="56" xfId="0" applyFont="1" applyFill="1" applyBorder="1" applyAlignment="1">
      <alignment vertical="center"/>
    </xf>
    <xf numFmtId="0" fontId="6" fillId="10" borderId="13" xfId="0" applyFont="1" applyFill="1" applyBorder="1" applyAlignment="1">
      <alignment vertical="center"/>
    </xf>
    <xf numFmtId="0" fontId="6" fillId="10" borderId="34" xfId="0" applyFont="1" applyFill="1" applyBorder="1" applyAlignment="1">
      <alignment vertical="center"/>
    </xf>
    <xf numFmtId="1" fontId="6" fillId="10" borderId="69" xfId="0" applyNumberFormat="1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vertical="center"/>
    </xf>
    <xf numFmtId="0" fontId="6" fillId="10" borderId="58" xfId="0" applyFont="1" applyFill="1" applyBorder="1" applyAlignment="1">
      <alignment vertical="center"/>
    </xf>
    <xf numFmtId="0" fontId="6" fillId="10" borderId="43" xfId="0" applyFont="1" applyFill="1" applyBorder="1" applyAlignment="1">
      <alignment vertical="center"/>
    </xf>
    <xf numFmtId="0" fontId="6" fillId="10" borderId="47" xfId="0" applyFont="1" applyFill="1" applyBorder="1" applyAlignment="1">
      <alignment vertical="center"/>
    </xf>
    <xf numFmtId="1" fontId="1" fillId="10" borderId="1" xfId="0" applyNumberFormat="1" applyFont="1" applyFill="1" applyBorder="1" applyAlignment="1">
      <alignment horizontal="center" vertical="center"/>
    </xf>
    <xf numFmtId="1" fontId="1" fillId="10" borderId="16" xfId="0" applyNumberFormat="1" applyFont="1" applyFill="1" applyBorder="1" applyAlignment="1">
      <alignment horizontal="center" vertical="center"/>
    </xf>
    <xf numFmtId="1" fontId="1" fillId="10" borderId="20" xfId="0" applyNumberFormat="1" applyFont="1" applyFill="1" applyBorder="1" applyAlignment="1">
      <alignment horizontal="center" vertical="center"/>
    </xf>
    <xf numFmtId="1" fontId="1" fillId="10" borderId="17" xfId="0" applyNumberFormat="1" applyFont="1" applyFill="1" applyBorder="1" applyAlignment="1">
      <alignment horizontal="center" vertical="center"/>
    </xf>
    <xf numFmtId="1" fontId="6" fillId="10" borderId="66" xfId="0" applyNumberFormat="1" applyFont="1" applyFill="1" applyBorder="1" applyAlignment="1">
      <alignment horizontal="center" vertical="center"/>
    </xf>
    <xf numFmtId="1" fontId="6" fillId="10" borderId="65" xfId="0" applyNumberFormat="1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7" fillId="0" borderId="46" xfId="1" applyNumberFormat="1" applyFont="1" applyFill="1" applyBorder="1" applyAlignment="1" applyProtection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7" fillId="10" borderId="58" xfId="1" applyNumberFormat="1" applyFont="1" applyFill="1" applyBorder="1" applyAlignment="1" applyProtection="1">
      <alignment horizontal="center" vertical="center"/>
    </xf>
    <xf numFmtId="49" fontId="7" fillId="10" borderId="18" xfId="1" applyNumberFormat="1" applyFont="1" applyFill="1" applyBorder="1" applyAlignment="1" applyProtection="1">
      <alignment horizontal="center" vertical="center" textRotation="90"/>
    </xf>
    <xf numFmtId="49" fontId="7" fillId="10" borderId="21" xfId="1" applyNumberFormat="1" applyFont="1" applyFill="1" applyBorder="1" applyAlignment="1" applyProtection="1">
      <alignment horizontal="center" vertical="center" textRotation="90"/>
    </xf>
    <xf numFmtId="49" fontId="7" fillId="10" borderId="39" xfId="1" applyNumberFormat="1" applyFont="1" applyFill="1" applyBorder="1" applyAlignment="1" applyProtection="1">
      <alignment horizontal="center" vertical="center" textRotation="90"/>
    </xf>
    <xf numFmtId="164" fontId="20" fillId="10" borderId="46" xfId="1" applyNumberFormat="1" applyFont="1" applyFill="1" applyBorder="1" applyAlignment="1" applyProtection="1">
      <alignment horizontal="center" vertical="center"/>
    </xf>
    <xf numFmtId="164" fontId="20" fillId="10" borderId="46" xfId="0" applyNumberFormat="1" applyFont="1" applyFill="1" applyBorder="1" applyAlignment="1">
      <alignment horizontal="center" vertical="center"/>
    </xf>
    <xf numFmtId="49" fontId="17" fillId="10" borderId="46" xfId="1" applyNumberFormat="1" applyFont="1" applyFill="1" applyBorder="1" applyAlignment="1" applyProtection="1">
      <alignment horizontal="center" vertical="center"/>
    </xf>
    <xf numFmtId="49" fontId="7" fillId="10" borderId="18" xfId="1" applyNumberFormat="1" applyFont="1" applyFill="1" applyBorder="1" applyAlignment="1" applyProtection="1">
      <alignment horizontal="center" vertical="center"/>
    </xf>
    <xf numFmtId="49" fontId="7" fillId="10" borderId="21" xfId="1" applyNumberFormat="1" applyFont="1" applyFill="1" applyBorder="1" applyAlignment="1" applyProtection="1">
      <alignment horizontal="center" vertical="center"/>
    </xf>
    <xf numFmtId="49" fontId="7" fillId="10" borderId="39" xfId="1" applyNumberFormat="1" applyFont="1" applyFill="1" applyBorder="1" applyAlignment="1" applyProtection="1">
      <alignment horizontal="center" vertical="center"/>
    </xf>
    <xf numFmtId="49" fontId="17" fillId="10" borderId="46" xfId="0" applyNumberFormat="1" applyFont="1" applyFill="1" applyBorder="1" applyAlignment="1">
      <alignment horizontal="center" vertical="center"/>
    </xf>
    <xf numFmtId="49" fontId="6" fillId="0" borderId="44" xfId="0" applyNumberFormat="1" applyFont="1" applyBorder="1" applyAlignment="1" applyProtection="1">
      <alignment horizontal="center" vertical="center"/>
      <protection hidden="1"/>
    </xf>
    <xf numFmtId="49" fontId="17" fillId="0" borderId="46" xfId="1" applyNumberFormat="1" applyFont="1" applyFill="1" applyBorder="1" applyAlignment="1" applyProtection="1">
      <alignment horizontal="center" vertical="center"/>
    </xf>
    <xf numFmtId="49" fontId="17" fillId="0" borderId="46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6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9" fontId="7" fillId="10" borderId="18" xfId="0" applyNumberFormat="1" applyFont="1" applyFill="1" applyBorder="1" applyAlignment="1">
      <alignment horizontal="center" vertical="center"/>
    </xf>
    <xf numFmtId="49" fontId="7" fillId="10" borderId="21" xfId="0" applyNumberFormat="1" applyFont="1" applyFill="1" applyBorder="1" applyAlignment="1">
      <alignment horizontal="center" vertical="center"/>
    </xf>
    <xf numFmtId="49" fontId="7" fillId="10" borderId="27" xfId="0" applyNumberFormat="1" applyFont="1" applyFill="1" applyBorder="1" applyAlignment="1">
      <alignment horizontal="center" vertical="center"/>
    </xf>
    <xf numFmtId="49" fontId="7" fillId="10" borderId="27" xfId="1" applyNumberFormat="1" applyFont="1" applyFill="1" applyBorder="1" applyAlignment="1" applyProtection="1">
      <alignment horizontal="center" vertical="center"/>
    </xf>
    <xf numFmtId="49" fontId="6" fillId="0" borderId="60" xfId="0" applyNumberFormat="1" applyFont="1" applyBorder="1" applyAlignment="1" applyProtection="1">
      <alignment horizontal="center" vertical="center"/>
      <protection hidden="1"/>
    </xf>
    <xf numFmtId="49" fontId="6" fillId="0" borderId="17" xfId="0" applyNumberFormat="1" applyFont="1" applyBorder="1" applyAlignment="1" applyProtection="1">
      <alignment horizontal="center" vertical="center"/>
      <protection hidden="1"/>
    </xf>
    <xf numFmtId="49" fontId="6" fillId="0" borderId="26" xfId="0" applyNumberFormat="1" applyFont="1" applyBorder="1" applyAlignment="1" applyProtection="1">
      <alignment horizontal="center" vertical="center"/>
      <protection hidden="1"/>
    </xf>
    <xf numFmtId="49" fontId="28" fillId="10" borderId="18" xfId="1" applyNumberFormat="1" applyFont="1" applyFill="1" applyBorder="1" applyAlignment="1" applyProtection="1">
      <alignment horizontal="center" vertical="center"/>
    </xf>
    <xf numFmtId="49" fontId="28" fillId="10" borderId="21" xfId="1" applyNumberFormat="1" applyFont="1" applyFill="1" applyBorder="1" applyAlignment="1" applyProtection="1">
      <alignment horizontal="center" vertical="center"/>
    </xf>
    <xf numFmtId="49" fontId="28" fillId="10" borderId="27" xfId="1" applyNumberFormat="1" applyFont="1" applyFill="1" applyBorder="1" applyAlignment="1" applyProtection="1">
      <alignment horizontal="center" vertical="center"/>
    </xf>
    <xf numFmtId="49" fontId="7" fillId="0" borderId="18" xfId="1" applyNumberFormat="1" applyFont="1" applyFill="1" applyBorder="1" applyAlignment="1" applyProtection="1">
      <alignment horizontal="center" vertical="center"/>
    </xf>
    <xf numFmtId="49" fontId="7" fillId="0" borderId="21" xfId="1" applyNumberFormat="1" applyFont="1" applyFill="1" applyBorder="1" applyAlignment="1" applyProtection="1">
      <alignment horizontal="center" vertical="center"/>
    </xf>
    <xf numFmtId="49" fontId="7" fillId="0" borderId="27" xfId="1" applyNumberFormat="1" applyFont="1" applyFill="1" applyBorder="1" applyAlignment="1" applyProtection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7" xfId="0" applyNumberFormat="1" applyFont="1" applyBorder="1" applyAlignment="1">
      <alignment horizontal="center" vertical="center"/>
    </xf>
    <xf numFmtId="49" fontId="17" fillId="10" borderId="18" xfId="1" applyNumberFormat="1" applyFont="1" applyFill="1" applyBorder="1" applyAlignment="1" applyProtection="1">
      <alignment horizontal="center" vertical="center"/>
    </xf>
    <xf numFmtId="49" fontId="17" fillId="10" borderId="21" xfId="1" applyNumberFormat="1" applyFont="1" applyFill="1" applyBorder="1" applyAlignment="1" applyProtection="1">
      <alignment horizontal="center" vertical="center"/>
    </xf>
    <xf numFmtId="49" fontId="17" fillId="10" borderId="27" xfId="1" applyNumberFormat="1" applyFont="1" applyFill="1" applyBorder="1" applyAlignment="1" applyProtection="1">
      <alignment horizontal="center" vertical="center"/>
    </xf>
    <xf numFmtId="49" fontId="7" fillId="10" borderId="77" xfId="1" applyNumberFormat="1" applyFont="1" applyFill="1" applyBorder="1" applyAlignment="1" applyProtection="1">
      <alignment horizontal="center" vertical="center"/>
    </xf>
    <xf numFmtId="49" fontId="6" fillId="0" borderId="37" xfId="0" applyNumberFormat="1" applyFont="1" applyBorder="1" applyAlignment="1" applyProtection="1">
      <alignment horizontal="center" vertical="center"/>
      <protection hidden="1"/>
    </xf>
    <xf numFmtId="49" fontId="28" fillId="10" borderId="46" xfId="0" applyNumberFormat="1" applyFont="1" applyFill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 applyProtection="1">
      <alignment horizontal="center" vertical="center" textRotation="90"/>
      <protection hidden="1"/>
    </xf>
    <xf numFmtId="49" fontId="17" fillId="0" borderId="39" xfId="0" applyNumberFormat="1" applyFont="1" applyBorder="1" applyAlignment="1" applyProtection="1">
      <alignment horizontal="center" vertical="center" textRotation="90"/>
      <protection hidden="1"/>
    </xf>
    <xf numFmtId="49" fontId="17" fillId="0" borderId="64" xfId="0" applyNumberFormat="1" applyFont="1" applyBorder="1" applyAlignment="1" applyProtection="1">
      <alignment horizontal="center" vertical="center" textRotation="90"/>
      <protection hidden="1"/>
    </xf>
    <xf numFmtId="49" fontId="17" fillId="0" borderId="71" xfId="0" applyNumberFormat="1" applyFont="1" applyBorder="1" applyAlignment="1" applyProtection="1">
      <alignment horizontal="center" vertical="center" textRotation="90"/>
      <protection hidden="1"/>
    </xf>
    <xf numFmtId="49" fontId="17" fillId="0" borderId="12" xfId="0" applyNumberFormat="1" applyFont="1" applyBorder="1" applyAlignment="1" applyProtection="1">
      <alignment horizontal="center" vertical="center"/>
      <protection hidden="1"/>
    </xf>
    <xf numFmtId="49" fontId="17" fillId="0" borderId="13" xfId="0" applyNumberFormat="1" applyFont="1" applyBorder="1" applyAlignment="1" applyProtection="1">
      <alignment horizontal="center" vertical="center"/>
      <protection hidden="1"/>
    </xf>
    <xf numFmtId="49" fontId="17" fillId="0" borderId="14" xfId="0" applyNumberFormat="1" applyFont="1" applyBorder="1" applyAlignment="1" applyProtection="1">
      <alignment horizontal="center" vertical="center"/>
      <protection hidden="1"/>
    </xf>
    <xf numFmtId="49" fontId="17" fillId="0" borderId="79" xfId="0" applyNumberFormat="1" applyFont="1" applyBorder="1" applyAlignment="1" applyProtection="1">
      <alignment horizontal="center" vertical="center" textRotation="90"/>
      <protection hidden="1"/>
    </xf>
    <xf numFmtId="49" fontId="17" fillId="0" borderId="21" xfId="0" applyNumberFormat="1" applyFont="1" applyBorder="1" applyAlignment="1" applyProtection="1">
      <alignment horizontal="center" vertical="center" textRotation="90"/>
      <protection hidden="1"/>
    </xf>
    <xf numFmtId="49" fontId="17" fillId="0" borderId="46" xfId="0" applyNumberFormat="1" applyFont="1" applyBorder="1" applyAlignment="1" applyProtection="1">
      <alignment horizontal="center" vertical="center" textRotation="90"/>
      <protection hidden="1"/>
    </xf>
    <xf numFmtId="49" fontId="1" fillId="10" borderId="0" xfId="0" applyNumberFormat="1" applyFont="1" applyFill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textRotation="90"/>
      <protection hidden="1"/>
    </xf>
    <xf numFmtId="49" fontId="4" fillId="0" borderId="17" xfId="0" applyNumberFormat="1" applyFont="1" applyBorder="1" applyAlignment="1" applyProtection="1">
      <alignment horizontal="center" vertical="center" textRotation="90"/>
      <protection hidden="1"/>
    </xf>
    <xf numFmtId="49" fontId="4" fillId="0" borderId="37" xfId="0" applyNumberFormat="1" applyFont="1" applyBorder="1" applyAlignment="1" applyProtection="1">
      <alignment horizontal="center" vertical="center" textRotation="90"/>
      <protection hidden="1"/>
    </xf>
    <xf numFmtId="49" fontId="17" fillId="0" borderId="34" xfId="0" applyNumberFormat="1" applyFont="1" applyBorder="1" applyAlignment="1" applyProtection="1">
      <alignment horizontal="center" vertical="center"/>
      <protection hidden="1"/>
    </xf>
    <xf numFmtId="0" fontId="22" fillId="10" borderId="51" xfId="0" applyFont="1" applyFill="1" applyBorder="1" applyAlignment="1">
      <alignment horizontal="center" vertical="center" wrapText="1"/>
    </xf>
    <xf numFmtId="0" fontId="22" fillId="10" borderId="52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left"/>
    </xf>
    <xf numFmtId="0" fontId="7" fillId="10" borderId="80" xfId="4" applyFont="1" applyFill="1" applyBorder="1" applyAlignment="1">
      <alignment horizontal="center" vertical="center" wrapText="1"/>
    </xf>
    <xf numFmtId="0" fontId="7" fillId="10" borderId="85" xfId="4" applyFont="1" applyFill="1" applyBorder="1" applyAlignment="1">
      <alignment horizontal="center" vertical="center" wrapText="1"/>
    </xf>
    <xf numFmtId="0" fontId="7" fillId="10" borderId="81" xfId="4" applyFont="1" applyFill="1" applyBorder="1" applyAlignment="1">
      <alignment horizontal="center" vertical="center" wrapText="1"/>
    </xf>
    <xf numFmtId="0" fontId="7" fillId="10" borderId="82" xfId="4" applyFont="1" applyFill="1" applyBorder="1" applyAlignment="1">
      <alignment horizontal="center" vertical="center" wrapText="1"/>
    </xf>
    <xf numFmtId="0" fontId="7" fillId="10" borderId="86" xfId="4" applyFont="1" applyFill="1" applyBorder="1" applyAlignment="1">
      <alignment horizontal="center" vertical="center" wrapText="1"/>
    </xf>
    <xf numFmtId="0" fontId="7" fillId="10" borderId="87" xfId="4" applyFont="1" applyFill="1" applyBorder="1" applyAlignment="1">
      <alignment horizontal="center" vertical="center" wrapText="1"/>
    </xf>
    <xf numFmtId="0" fontId="7" fillId="10" borderId="83" xfId="4" applyFont="1" applyFill="1" applyBorder="1" applyAlignment="1">
      <alignment horizontal="center" vertical="center" wrapText="1"/>
    </xf>
    <xf numFmtId="0" fontId="7" fillId="10" borderId="88" xfId="4" applyFont="1" applyFill="1" applyBorder="1" applyAlignment="1">
      <alignment horizontal="center" vertical="center" wrapText="1"/>
    </xf>
    <xf numFmtId="0" fontId="7" fillId="10" borderId="84" xfId="4" applyFont="1" applyFill="1" applyBorder="1" applyAlignment="1">
      <alignment horizontal="center" vertical="center" wrapText="1"/>
    </xf>
    <xf numFmtId="0" fontId="7" fillId="10" borderId="89" xfId="4" applyFont="1" applyFill="1" applyBorder="1" applyAlignment="1">
      <alignment horizontal="center" vertical="center" wrapText="1"/>
    </xf>
    <xf numFmtId="0" fontId="6" fillId="5" borderId="73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49" fontId="6" fillId="0" borderId="35" xfId="0" applyNumberFormat="1" applyFont="1" applyBorder="1" applyAlignment="1">
      <alignment horizontal="right" vertical="center"/>
    </xf>
    <xf numFmtId="0" fontId="6" fillId="4" borderId="69" xfId="0" applyFont="1" applyFill="1" applyBorder="1" applyAlignment="1">
      <alignment horizontal="left" vertical="center"/>
    </xf>
    <xf numFmtId="0" fontId="6" fillId="4" borderId="43" xfId="0" applyFont="1" applyFill="1" applyBorder="1" applyAlignment="1">
      <alignment horizontal="left" vertical="center"/>
    </xf>
    <xf numFmtId="0" fontId="6" fillId="4" borderId="47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9" fontId="7" fillId="4" borderId="42" xfId="0" applyNumberFormat="1" applyFont="1" applyFill="1" applyBorder="1" applyAlignment="1">
      <alignment horizontal="right"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textRotation="90" wrapText="1"/>
    </xf>
    <xf numFmtId="0" fontId="7" fillId="4" borderId="0" xfId="0" applyFont="1" applyFill="1" applyAlignment="1">
      <alignment horizontal="center" textRotation="90" wrapText="1"/>
    </xf>
    <xf numFmtId="0" fontId="7" fillId="4" borderId="1" xfId="0" applyFont="1" applyFill="1" applyBorder="1" applyAlignment="1">
      <alignment horizontal="center" textRotation="90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4" borderId="25" xfId="0" applyFont="1" applyFill="1" applyBorder="1" applyAlignment="1">
      <alignment horizontal="center" vertical="center" textRotation="90"/>
    </xf>
    <xf numFmtId="0" fontId="6" fillId="4" borderId="32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6" fillId="4" borderId="44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textRotation="90" wrapText="1"/>
    </xf>
    <xf numFmtId="0" fontId="7" fillId="4" borderId="21" xfId="0" applyFont="1" applyFill="1" applyBorder="1" applyAlignment="1">
      <alignment horizontal="center" textRotation="90" wrapText="1"/>
    </xf>
    <xf numFmtId="0" fontId="7" fillId="4" borderId="27" xfId="0" applyFont="1" applyFill="1" applyBorder="1" applyAlignment="1">
      <alignment horizontal="center" textRotation="90" wrapText="1"/>
    </xf>
    <xf numFmtId="0" fontId="7" fillId="4" borderId="19" xfId="0" applyFont="1" applyFill="1" applyBorder="1" applyAlignment="1">
      <alignment horizontal="center" textRotation="90" wrapText="1"/>
    </xf>
    <xf numFmtId="0" fontId="7" fillId="4" borderId="22" xfId="0" applyFont="1" applyFill="1" applyBorder="1" applyAlignment="1">
      <alignment horizontal="center" textRotation="90" wrapText="1"/>
    </xf>
    <xf numFmtId="0" fontId="7" fillId="4" borderId="28" xfId="0" applyFont="1" applyFill="1" applyBorder="1" applyAlignment="1">
      <alignment horizont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26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textRotation="90" wrapText="1"/>
    </xf>
    <xf numFmtId="0" fontId="7" fillId="4" borderId="17" xfId="0" applyFont="1" applyFill="1" applyBorder="1" applyAlignment="1">
      <alignment horizontal="center" textRotation="90" wrapText="1"/>
    </xf>
    <xf numFmtId="0" fontId="7" fillId="4" borderId="26" xfId="0" applyFont="1" applyFill="1" applyBorder="1" applyAlignment="1">
      <alignment horizontal="center" textRotation="90" wrapText="1"/>
    </xf>
    <xf numFmtId="1" fontId="7" fillId="4" borderId="0" xfId="0" applyNumberFormat="1" applyFont="1" applyFill="1" applyAlignment="1">
      <alignment horizontal="center" textRotation="90" wrapText="1"/>
    </xf>
    <xf numFmtId="1" fontId="7" fillId="4" borderId="1" xfId="0" applyNumberFormat="1" applyFont="1" applyFill="1" applyBorder="1" applyAlignment="1">
      <alignment horizontal="center" textRotation="90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4" borderId="79" xfId="0" applyFont="1" applyFill="1" applyBorder="1" applyAlignment="1">
      <alignment horizontal="center" textRotation="90" wrapText="1"/>
    </xf>
    <xf numFmtId="0" fontId="6" fillId="4" borderId="0" xfId="0" applyFont="1" applyFill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textRotation="90" wrapText="1"/>
    </xf>
    <xf numFmtId="0" fontId="7" fillId="4" borderId="6" xfId="0" applyFont="1" applyFill="1" applyBorder="1" applyAlignment="1">
      <alignment horizontal="center" textRotation="90" wrapText="1"/>
    </xf>
    <xf numFmtId="0" fontId="7" fillId="4" borderId="25" xfId="0" applyFont="1" applyFill="1" applyBorder="1" applyAlignment="1">
      <alignment horizontal="center" textRotation="90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7" fillId="4" borderId="46" xfId="0" applyFont="1" applyFill="1" applyBorder="1" applyAlignment="1">
      <alignment horizontal="left" vertical="center" wrapText="1"/>
    </xf>
    <xf numFmtId="0" fontId="7" fillId="4" borderId="65" xfId="0" applyFont="1" applyFill="1" applyBorder="1" applyAlignment="1">
      <alignment horizontal="left" vertical="center"/>
    </xf>
    <xf numFmtId="0" fontId="7" fillId="4" borderId="77" xfId="0" applyFont="1" applyFill="1" applyBorder="1" applyAlignment="1">
      <alignment horizontal="left" vertical="center"/>
    </xf>
    <xf numFmtId="0" fontId="1" fillId="4" borderId="32" xfId="0" applyFont="1" applyFill="1" applyBorder="1" applyAlignment="1">
      <alignment vertical="center"/>
    </xf>
    <xf numFmtId="0" fontId="1" fillId="4" borderId="56" xfId="0" applyFont="1" applyFill="1" applyBorder="1" applyAlignment="1">
      <alignment vertical="center"/>
    </xf>
    <xf numFmtId="0" fontId="1" fillId="4" borderId="65" xfId="0" applyFont="1" applyFill="1" applyBorder="1" applyAlignment="1">
      <alignment horizontal="left" vertical="center"/>
    </xf>
    <xf numFmtId="0" fontId="1" fillId="4" borderId="68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77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left" vertical="center" wrapText="1"/>
    </xf>
    <xf numFmtId="0" fontId="1" fillId="10" borderId="77" xfId="0" applyFont="1" applyFill="1" applyBorder="1" applyAlignment="1">
      <alignment horizontal="left" vertical="center" wrapText="1"/>
    </xf>
    <xf numFmtId="49" fontId="6" fillId="0" borderId="79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6" fillId="0" borderId="7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10" borderId="79" xfId="0" applyFont="1" applyFill="1" applyBorder="1" applyAlignment="1">
      <alignment horizontal="left" vertical="center" wrapText="1"/>
    </xf>
    <xf numFmtId="0" fontId="1" fillId="10" borderId="27" xfId="0" applyFont="1" applyFill="1" applyBorder="1" applyAlignment="1">
      <alignment horizontal="left" vertical="center" wrapText="1"/>
    </xf>
    <xf numFmtId="0" fontId="1" fillId="0" borderId="32" xfId="0" applyFont="1" applyBorder="1" applyAlignment="1">
      <alignment vertical="center" wrapText="1"/>
    </xf>
    <xf numFmtId="0" fontId="1" fillId="0" borderId="60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 wrapText="1"/>
    </xf>
    <xf numFmtId="0" fontId="7" fillId="12" borderId="64" xfId="0" applyFont="1" applyFill="1" applyBorder="1" applyAlignment="1">
      <alignment horizontal="center" vertical="center"/>
    </xf>
    <xf numFmtId="0" fontId="7" fillId="12" borderId="71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25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textRotation="90" wrapText="1"/>
    </xf>
    <xf numFmtId="0" fontId="17" fillId="10" borderId="17" xfId="0" applyFont="1" applyFill="1" applyBorder="1" applyAlignment="1">
      <alignment horizontal="center" textRotation="90" wrapText="1"/>
    </xf>
    <xf numFmtId="0" fontId="17" fillId="10" borderId="26" xfId="0" applyFont="1" applyFill="1" applyBorder="1" applyAlignment="1">
      <alignment horizontal="center" textRotation="90" wrapText="1"/>
    </xf>
    <xf numFmtId="0" fontId="17" fillId="10" borderId="4" xfId="0" applyFont="1" applyFill="1" applyBorder="1" applyAlignment="1">
      <alignment horizontal="center" textRotation="90" wrapText="1"/>
    </xf>
    <xf numFmtId="0" fontId="17" fillId="10" borderId="0" xfId="0" applyFont="1" applyFill="1" applyAlignment="1">
      <alignment horizontal="center" textRotation="90" wrapText="1"/>
    </xf>
    <xf numFmtId="0" fontId="17" fillId="10" borderId="1" xfId="0" applyFont="1" applyFill="1" applyBorder="1" applyAlignment="1">
      <alignment horizontal="center" textRotation="90" wrapText="1"/>
    </xf>
    <xf numFmtId="0" fontId="6" fillId="4" borderId="24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7" fillId="3" borderId="64" xfId="0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1" fontId="17" fillId="10" borderId="2" xfId="0" applyNumberFormat="1" applyFont="1" applyFill="1" applyBorder="1" applyAlignment="1">
      <alignment horizontal="center" textRotation="90" wrapText="1"/>
    </xf>
    <xf numFmtId="1" fontId="17" fillId="10" borderId="6" xfId="0" applyNumberFormat="1" applyFont="1" applyFill="1" applyBorder="1" applyAlignment="1">
      <alignment horizontal="center" textRotation="90" wrapText="1"/>
    </xf>
    <xf numFmtId="1" fontId="17" fillId="10" borderId="25" xfId="0" applyNumberFormat="1" applyFont="1" applyFill="1" applyBorder="1" applyAlignment="1">
      <alignment horizontal="center" textRotation="90" wrapText="1"/>
    </xf>
  </cellXfs>
  <cellStyles count="7">
    <cellStyle name="Вывод" xfId="4" builtinId="21"/>
    <cellStyle name="Денежный" xfId="1" builtinId="4"/>
    <cellStyle name="Нейтральный" xfId="3" builtinId="28"/>
    <cellStyle name="Обычный" xfId="0" builtinId="0"/>
    <cellStyle name="Обычный 4" xfId="5" xr:uid="{00000000-0005-0000-0000-000004000000}"/>
    <cellStyle name="Обычный 4 2" xfId="6" xr:uid="{00000000-0005-0000-0000-000005000000}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&#1048;&#1084;&#1072;&#1084;\Downloads\&#1042;&#1072;&#1088;&#1080;&#1072;&#1085;&#1090;%202%2054.02.01.os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План!R33C3:R38C3" advise="1">
            <x14:values rows="6">
              <value t="str">
                <val>Основы философии</val>
              </value>
              <value t="str">
                <val>История</val>
              </value>
              <value t="str">
                <val>Иностранный язык в профессиональной деятельности</val>
              </value>
              <value t="str">
                <val>Физическая культура</val>
              </value>
              <value t="str">
                <val>Психология общения</val>
              </value>
              <value t="str">
                <val>Основы предпринимательской деятельности</val>
              </value>
            </x14:values>
          </x14:oleItem>
        </mc:Choice>
        <mc:Fallback>
          <oleItem name="!План!R33C3:R38C3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K41"/>
  <sheetViews>
    <sheetView topLeftCell="A6" zoomScale="77" zoomScaleNormal="77" workbookViewId="0">
      <selection activeCell="AF29" sqref="AF29:AF34"/>
    </sheetView>
  </sheetViews>
  <sheetFormatPr defaultColWidth="2.88671875" defaultRowHeight="14.4" x14ac:dyDescent="0.3"/>
  <cols>
    <col min="1" max="1" width="2.88671875" style="190"/>
    <col min="2" max="54" width="4.109375" style="189" customWidth="1"/>
    <col min="55" max="16384" width="2.88671875" style="190"/>
  </cols>
  <sheetData>
    <row r="1" spans="2:56" s="188" customFormat="1" ht="17.399999999999999" x14ac:dyDescent="0.3">
      <c r="B1" s="1254" t="s">
        <v>79</v>
      </c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254"/>
      <c r="N1" s="1254"/>
      <c r="O1" s="1254"/>
      <c r="P1" s="1254"/>
      <c r="Q1" s="1254"/>
      <c r="R1" s="1254"/>
      <c r="S1" s="1254"/>
      <c r="T1" s="1254"/>
      <c r="U1" s="1254"/>
      <c r="V1" s="1254"/>
      <c r="W1" s="1254"/>
      <c r="X1" s="1254"/>
      <c r="Y1" s="1254"/>
      <c r="Z1" s="1254"/>
      <c r="AA1" s="1254"/>
      <c r="AB1" s="1254"/>
      <c r="AC1" s="1254"/>
      <c r="AD1" s="1254"/>
      <c r="AE1" s="1254"/>
      <c r="AF1" s="1254"/>
      <c r="AG1" s="1254"/>
      <c r="AH1" s="1254"/>
      <c r="AI1" s="1254"/>
      <c r="AJ1" s="1254"/>
      <c r="AK1" s="1254"/>
      <c r="AL1" s="1254"/>
      <c r="AM1" s="1254"/>
      <c r="AN1" s="1254"/>
      <c r="AO1" s="1254"/>
      <c r="AP1" s="1254"/>
      <c r="AQ1" s="1254"/>
      <c r="AR1" s="1254"/>
      <c r="AS1" s="1254"/>
      <c r="AT1" s="1254"/>
      <c r="AU1" s="1254"/>
      <c r="AV1" s="1254"/>
      <c r="AW1" s="1254"/>
      <c r="AX1" s="1254"/>
      <c r="AY1" s="1254"/>
      <c r="AZ1" s="1254"/>
      <c r="BA1" s="1254"/>
      <c r="BB1" s="1254"/>
    </row>
    <row r="2" spans="2:56" ht="15" thickBot="1" x14ac:dyDescent="0.35"/>
    <row r="3" spans="2:56" s="191" customFormat="1" ht="15.75" customHeight="1" x14ac:dyDescent="0.3">
      <c r="B3" s="1255" t="s">
        <v>80</v>
      </c>
      <c r="C3" s="1248" t="s">
        <v>81</v>
      </c>
      <c r="D3" s="1249"/>
      <c r="E3" s="1249"/>
      <c r="F3" s="1250"/>
      <c r="G3" s="1251" t="s">
        <v>82</v>
      </c>
      <c r="H3" s="1248" t="s">
        <v>83</v>
      </c>
      <c r="I3" s="1249"/>
      <c r="J3" s="1250"/>
      <c r="K3" s="1251" t="s">
        <v>84</v>
      </c>
      <c r="L3" s="1248" t="s">
        <v>85</v>
      </c>
      <c r="M3" s="1249"/>
      <c r="N3" s="1249"/>
      <c r="O3" s="1250"/>
      <c r="P3" s="1248" t="s">
        <v>86</v>
      </c>
      <c r="Q3" s="1249"/>
      <c r="R3" s="1249"/>
      <c r="S3" s="1250"/>
      <c r="T3" s="1251" t="s">
        <v>87</v>
      </c>
      <c r="U3" s="1248" t="s">
        <v>88</v>
      </c>
      <c r="V3" s="1249"/>
      <c r="W3" s="1250"/>
      <c r="X3" s="1251" t="s">
        <v>89</v>
      </c>
      <c r="Y3" s="1248" t="s">
        <v>90</v>
      </c>
      <c r="Z3" s="1249"/>
      <c r="AA3" s="1250"/>
      <c r="AB3" s="1251" t="s">
        <v>91</v>
      </c>
      <c r="AC3" s="1248" t="s">
        <v>92</v>
      </c>
      <c r="AD3" s="1249"/>
      <c r="AE3" s="1249"/>
      <c r="AF3" s="1250"/>
      <c r="AG3" s="1251" t="s">
        <v>93</v>
      </c>
      <c r="AH3" s="1248" t="s">
        <v>94</v>
      </c>
      <c r="AI3" s="1249"/>
      <c r="AJ3" s="1250"/>
      <c r="AK3" s="1251" t="s">
        <v>95</v>
      </c>
      <c r="AL3" s="1248" t="s">
        <v>96</v>
      </c>
      <c r="AM3" s="1249"/>
      <c r="AN3" s="1249"/>
      <c r="AO3" s="1250"/>
      <c r="AP3" s="1248" t="s">
        <v>97</v>
      </c>
      <c r="AQ3" s="1249"/>
      <c r="AR3" s="1249"/>
      <c r="AS3" s="1250"/>
      <c r="AT3" s="1251" t="s">
        <v>98</v>
      </c>
      <c r="AU3" s="1248" t="s">
        <v>99</v>
      </c>
      <c r="AV3" s="1249"/>
      <c r="AW3" s="1250"/>
      <c r="AX3" s="1251" t="s">
        <v>100</v>
      </c>
      <c r="AY3" s="1248" t="s">
        <v>101</v>
      </c>
      <c r="AZ3" s="1249"/>
      <c r="BA3" s="1249"/>
      <c r="BB3" s="1258"/>
    </row>
    <row r="4" spans="2:56" s="191" customFormat="1" ht="15.75" customHeight="1" x14ac:dyDescent="0.3">
      <c r="B4" s="1256"/>
      <c r="C4" s="1244" t="s">
        <v>102</v>
      </c>
      <c r="D4" s="1244" t="s">
        <v>103</v>
      </c>
      <c r="E4" s="1244" t="s">
        <v>104</v>
      </c>
      <c r="F4" s="1244" t="s">
        <v>105</v>
      </c>
      <c r="G4" s="1252"/>
      <c r="H4" s="1244" t="s">
        <v>106</v>
      </c>
      <c r="I4" s="1244" t="s">
        <v>107</v>
      </c>
      <c r="J4" s="1244" t="s">
        <v>108</v>
      </c>
      <c r="K4" s="1252"/>
      <c r="L4" s="1244" t="s">
        <v>109</v>
      </c>
      <c r="M4" s="1244" t="s">
        <v>110</v>
      </c>
      <c r="N4" s="1244" t="s">
        <v>111</v>
      </c>
      <c r="O4" s="1244" t="s">
        <v>112</v>
      </c>
      <c r="P4" s="1244" t="s">
        <v>102</v>
      </c>
      <c r="Q4" s="1244" t="s">
        <v>103</v>
      </c>
      <c r="R4" s="1244" t="s">
        <v>104</v>
      </c>
      <c r="S4" s="1244" t="s">
        <v>105</v>
      </c>
      <c r="T4" s="1252"/>
      <c r="U4" s="1244" t="s">
        <v>113</v>
      </c>
      <c r="V4" s="1244" t="s">
        <v>114</v>
      </c>
      <c r="W4" s="1244" t="s">
        <v>115</v>
      </c>
      <c r="X4" s="1252"/>
      <c r="Y4" s="1244" t="s">
        <v>116</v>
      </c>
      <c r="Z4" s="1244" t="s">
        <v>117</v>
      </c>
      <c r="AA4" s="1244" t="s">
        <v>118</v>
      </c>
      <c r="AB4" s="1252"/>
      <c r="AC4" s="1244" t="s">
        <v>116</v>
      </c>
      <c r="AD4" s="1244" t="s">
        <v>117</v>
      </c>
      <c r="AE4" s="1244" t="s">
        <v>118</v>
      </c>
      <c r="AF4" s="1244" t="s">
        <v>119</v>
      </c>
      <c r="AG4" s="1252"/>
      <c r="AH4" s="1244" t="s">
        <v>106</v>
      </c>
      <c r="AI4" s="1244" t="s">
        <v>107</v>
      </c>
      <c r="AJ4" s="1244" t="s">
        <v>108</v>
      </c>
      <c r="AK4" s="1252"/>
      <c r="AL4" s="1244" t="s">
        <v>120</v>
      </c>
      <c r="AM4" s="1244" t="s">
        <v>121</v>
      </c>
      <c r="AN4" s="1244" t="s">
        <v>122</v>
      </c>
      <c r="AO4" s="1253" t="s">
        <v>123</v>
      </c>
      <c r="AP4" s="1244" t="s">
        <v>102</v>
      </c>
      <c r="AQ4" s="1244" t="s">
        <v>103</v>
      </c>
      <c r="AR4" s="1244" t="s">
        <v>104</v>
      </c>
      <c r="AS4" s="1244" t="s">
        <v>105</v>
      </c>
      <c r="AT4" s="1252"/>
      <c r="AU4" s="1244" t="s">
        <v>106</v>
      </c>
      <c r="AV4" s="1244" t="s">
        <v>107</v>
      </c>
      <c r="AW4" s="1244" t="s">
        <v>108</v>
      </c>
      <c r="AX4" s="1252"/>
      <c r="AY4" s="1244" t="s">
        <v>124</v>
      </c>
      <c r="AZ4" s="1244" t="s">
        <v>125</v>
      </c>
      <c r="BA4" s="1244" t="s">
        <v>126</v>
      </c>
      <c r="BB4" s="1246" t="s">
        <v>127</v>
      </c>
    </row>
    <row r="5" spans="2:56" s="191" customFormat="1" ht="60.75" customHeight="1" x14ac:dyDescent="0.3">
      <c r="B5" s="1256"/>
      <c r="C5" s="1245"/>
      <c r="D5" s="1245"/>
      <c r="E5" s="1245"/>
      <c r="F5" s="1245"/>
      <c r="G5" s="1245"/>
      <c r="H5" s="1245"/>
      <c r="I5" s="1245"/>
      <c r="J5" s="1245"/>
      <c r="K5" s="1245"/>
      <c r="L5" s="1245"/>
      <c r="M5" s="1245"/>
      <c r="N5" s="1245"/>
      <c r="O5" s="1245"/>
      <c r="P5" s="1245"/>
      <c r="Q5" s="1245"/>
      <c r="R5" s="1245"/>
      <c r="S5" s="1245"/>
      <c r="T5" s="1245"/>
      <c r="U5" s="1245"/>
      <c r="V5" s="1245"/>
      <c r="W5" s="1245"/>
      <c r="X5" s="1245"/>
      <c r="Y5" s="1245"/>
      <c r="Z5" s="1245"/>
      <c r="AA5" s="1245"/>
      <c r="AB5" s="1245"/>
      <c r="AC5" s="1245"/>
      <c r="AD5" s="1245"/>
      <c r="AE5" s="1245"/>
      <c r="AF5" s="1245"/>
      <c r="AG5" s="1245"/>
      <c r="AH5" s="1245"/>
      <c r="AI5" s="1245"/>
      <c r="AJ5" s="1245"/>
      <c r="AK5" s="1245"/>
      <c r="AL5" s="1245"/>
      <c r="AM5" s="1245"/>
      <c r="AN5" s="1245"/>
      <c r="AO5" s="1253"/>
      <c r="AP5" s="1245"/>
      <c r="AQ5" s="1245"/>
      <c r="AR5" s="1245"/>
      <c r="AS5" s="1245"/>
      <c r="AT5" s="1245"/>
      <c r="AU5" s="1245"/>
      <c r="AV5" s="1245"/>
      <c r="AW5" s="1245"/>
      <c r="AX5" s="1245"/>
      <c r="AY5" s="1245"/>
      <c r="AZ5" s="1245"/>
      <c r="BA5" s="1245"/>
      <c r="BB5" s="1247"/>
    </row>
    <row r="6" spans="2:56" s="194" customFormat="1" ht="15.6" x14ac:dyDescent="0.3">
      <c r="B6" s="1257"/>
      <c r="C6" s="192">
        <v>1</v>
      </c>
      <c r="D6" s="192">
        <v>2</v>
      </c>
      <c r="E6" s="192">
        <v>3</v>
      </c>
      <c r="F6" s="192">
        <v>4</v>
      </c>
      <c r="G6" s="192">
        <v>5</v>
      </c>
      <c r="H6" s="192">
        <v>6</v>
      </c>
      <c r="I6" s="192">
        <v>7</v>
      </c>
      <c r="J6" s="192">
        <v>8</v>
      </c>
      <c r="K6" s="192">
        <v>9</v>
      </c>
      <c r="L6" s="192">
        <v>10</v>
      </c>
      <c r="M6" s="192">
        <v>11</v>
      </c>
      <c r="N6" s="192">
        <v>12</v>
      </c>
      <c r="O6" s="192">
        <v>13</v>
      </c>
      <c r="P6" s="192">
        <v>14</v>
      </c>
      <c r="Q6" s="192">
        <v>15</v>
      </c>
      <c r="R6" s="192">
        <v>16</v>
      </c>
      <c r="S6" s="192">
        <v>17</v>
      </c>
      <c r="T6" s="192">
        <v>18</v>
      </c>
      <c r="U6" s="192">
        <v>19</v>
      </c>
      <c r="V6" s="192">
        <v>20</v>
      </c>
      <c r="W6" s="192">
        <v>21</v>
      </c>
      <c r="X6" s="192">
        <v>22</v>
      </c>
      <c r="Y6" s="192">
        <v>23</v>
      </c>
      <c r="Z6" s="192">
        <v>24</v>
      </c>
      <c r="AA6" s="192">
        <v>25</v>
      </c>
      <c r="AB6" s="192">
        <v>26</v>
      </c>
      <c r="AC6" s="192">
        <v>27</v>
      </c>
      <c r="AD6" s="192">
        <v>28</v>
      </c>
      <c r="AE6" s="192">
        <v>29</v>
      </c>
      <c r="AF6" s="192">
        <v>30</v>
      </c>
      <c r="AG6" s="192">
        <v>31</v>
      </c>
      <c r="AH6" s="192">
        <v>32</v>
      </c>
      <c r="AI6" s="192">
        <v>33</v>
      </c>
      <c r="AJ6" s="192">
        <v>34</v>
      </c>
      <c r="AK6" s="192">
        <v>35</v>
      </c>
      <c r="AL6" s="192">
        <v>36</v>
      </c>
      <c r="AM6" s="192">
        <v>37</v>
      </c>
      <c r="AN6" s="192">
        <v>38</v>
      </c>
      <c r="AO6" s="192">
        <v>39</v>
      </c>
      <c r="AP6" s="192">
        <v>40</v>
      </c>
      <c r="AQ6" s="192">
        <v>41</v>
      </c>
      <c r="AR6" s="192">
        <v>42</v>
      </c>
      <c r="AS6" s="192">
        <v>43</v>
      </c>
      <c r="AT6" s="192">
        <v>44</v>
      </c>
      <c r="AU6" s="192">
        <v>45</v>
      </c>
      <c r="AV6" s="192">
        <v>46</v>
      </c>
      <c r="AW6" s="192">
        <v>47</v>
      </c>
      <c r="AX6" s="192">
        <v>48</v>
      </c>
      <c r="AY6" s="192">
        <v>49</v>
      </c>
      <c r="AZ6" s="192">
        <v>50</v>
      </c>
      <c r="BA6" s="192">
        <v>51</v>
      </c>
      <c r="BB6" s="193">
        <v>52</v>
      </c>
    </row>
    <row r="7" spans="2:56" s="194" customFormat="1" ht="15.6" x14ac:dyDescent="0.3">
      <c r="B7" s="195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  <c r="N7" s="427"/>
      <c r="O7" s="427"/>
      <c r="P7" s="427"/>
      <c r="Q7" s="427"/>
      <c r="R7" s="427"/>
      <c r="S7" s="427"/>
      <c r="T7" s="427"/>
      <c r="U7" s="427"/>
      <c r="V7" s="427"/>
      <c r="W7" s="427"/>
      <c r="X7" s="427"/>
      <c r="Y7" s="427"/>
      <c r="Z7" s="427"/>
      <c r="AA7" s="427"/>
      <c r="AB7" s="427"/>
      <c r="AC7" s="427"/>
      <c r="AD7" s="427"/>
      <c r="AE7" s="427"/>
      <c r="AF7" s="427"/>
      <c r="AG7" s="427"/>
      <c r="AH7" s="427"/>
      <c r="AI7" s="427"/>
      <c r="AJ7" s="427"/>
      <c r="AK7" s="427"/>
      <c r="AL7" s="427"/>
      <c r="AM7" s="427"/>
      <c r="AN7" s="427"/>
      <c r="AO7" s="427"/>
      <c r="AP7" s="427"/>
      <c r="AQ7" s="427"/>
      <c r="AR7" s="427"/>
      <c r="AS7" s="427"/>
      <c r="AT7" s="427"/>
      <c r="AU7" s="427"/>
      <c r="AV7" s="427"/>
      <c r="AW7" s="427"/>
      <c r="AX7" s="427"/>
      <c r="AY7" s="427"/>
      <c r="AZ7" s="427"/>
      <c r="BA7" s="427"/>
      <c r="BB7" s="196"/>
    </row>
    <row r="8" spans="2:56" s="194" customFormat="1" ht="15.75" customHeight="1" x14ac:dyDescent="0.3">
      <c r="B8" s="1212" t="s">
        <v>128</v>
      </c>
      <c r="C8" s="1199"/>
      <c r="D8" s="1199"/>
      <c r="E8" s="1199"/>
      <c r="F8" s="1213" t="s">
        <v>180</v>
      </c>
      <c r="G8" s="1199"/>
      <c r="H8" s="1199"/>
      <c r="I8" s="1199"/>
      <c r="J8" s="1199"/>
      <c r="K8" s="1199"/>
      <c r="L8" s="1199"/>
      <c r="M8" s="1199"/>
      <c r="N8" s="1199"/>
      <c r="O8" s="1199"/>
      <c r="P8" s="1199"/>
      <c r="Q8" s="1199"/>
      <c r="R8" s="1199"/>
      <c r="S8" s="1199"/>
      <c r="T8" s="1197" t="s">
        <v>129</v>
      </c>
      <c r="U8" s="1197" t="s">
        <v>129</v>
      </c>
      <c r="V8" s="1202"/>
      <c r="W8" s="1205"/>
      <c r="X8" s="1197"/>
      <c r="Y8" s="1197"/>
      <c r="Z8" s="1197"/>
      <c r="AA8" s="1197"/>
      <c r="AB8" s="1197"/>
      <c r="AC8" s="1197"/>
      <c r="AD8" s="1197"/>
      <c r="AE8" s="1197"/>
      <c r="AF8" s="1207" t="s">
        <v>181</v>
      </c>
      <c r="AG8" s="1197"/>
      <c r="AH8" s="1197"/>
      <c r="AI8" s="1197"/>
      <c r="AJ8" s="1197"/>
      <c r="AK8" s="1197"/>
      <c r="AL8" s="1197"/>
      <c r="AM8" s="1197"/>
      <c r="AN8" s="1197"/>
      <c r="AO8" s="1197"/>
      <c r="AP8" s="1197"/>
      <c r="AQ8" s="1197"/>
      <c r="AR8" s="443"/>
      <c r="AS8" s="444"/>
      <c r="AT8" s="1208" t="s">
        <v>129</v>
      </c>
      <c r="AU8" s="1197" t="s">
        <v>129</v>
      </c>
      <c r="AV8" s="1197" t="s">
        <v>129</v>
      </c>
      <c r="AW8" s="1197" t="s">
        <v>129</v>
      </c>
      <c r="AX8" s="1207" t="s">
        <v>217</v>
      </c>
      <c r="AY8" s="1197" t="s">
        <v>129</v>
      </c>
      <c r="AZ8" s="1197" t="s">
        <v>129</v>
      </c>
      <c r="BA8" s="1197" t="s">
        <v>129</v>
      </c>
      <c r="BB8" s="1201" t="s">
        <v>129</v>
      </c>
    </row>
    <row r="9" spans="2:56" s="194" customFormat="1" ht="15.75" customHeight="1" x14ac:dyDescent="0.3">
      <c r="B9" s="1212"/>
      <c r="C9" s="1200"/>
      <c r="D9" s="1200"/>
      <c r="E9" s="1200"/>
      <c r="F9" s="1214"/>
      <c r="G9" s="1199"/>
      <c r="H9" s="1199"/>
      <c r="I9" s="1200"/>
      <c r="J9" s="1199"/>
      <c r="K9" s="1199"/>
      <c r="L9" s="1200"/>
      <c r="M9" s="1200"/>
      <c r="N9" s="1200"/>
      <c r="O9" s="1200"/>
      <c r="P9" s="1200"/>
      <c r="Q9" s="1200"/>
      <c r="R9" s="1200"/>
      <c r="S9" s="1200"/>
      <c r="T9" s="1197"/>
      <c r="U9" s="1197"/>
      <c r="V9" s="1203"/>
      <c r="W9" s="1206"/>
      <c r="X9" s="1198"/>
      <c r="Y9" s="1198"/>
      <c r="Z9" s="1198"/>
      <c r="AA9" s="1198"/>
      <c r="AB9" s="1198"/>
      <c r="AC9" s="1198"/>
      <c r="AD9" s="1198"/>
      <c r="AE9" s="1198"/>
      <c r="AF9" s="1211"/>
      <c r="AG9" s="1198"/>
      <c r="AH9" s="1198"/>
      <c r="AI9" s="1197"/>
      <c r="AJ9" s="1197"/>
      <c r="AK9" s="1197"/>
      <c r="AL9" s="1198"/>
      <c r="AM9" s="1197"/>
      <c r="AN9" s="1197"/>
      <c r="AO9" s="1198"/>
      <c r="AP9" s="1198"/>
      <c r="AQ9" s="1198"/>
      <c r="AR9" s="444"/>
      <c r="AS9" s="443"/>
      <c r="AT9" s="1209"/>
      <c r="AU9" s="1197"/>
      <c r="AV9" s="1197"/>
      <c r="AW9" s="1197"/>
      <c r="AX9" s="1207"/>
      <c r="AY9" s="1197"/>
      <c r="AZ9" s="1197"/>
      <c r="BA9" s="1197"/>
      <c r="BB9" s="1201"/>
    </row>
    <row r="10" spans="2:56" s="194" customFormat="1" ht="15.75" customHeight="1" x14ac:dyDescent="0.3">
      <c r="B10" s="1212"/>
      <c r="C10" s="1200"/>
      <c r="D10" s="1200"/>
      <c r="E10" s="1200"/>
      <c r="F10" s="1214"/>
      <c r="G10" s="1199"/>
      <c r="H10" s="1199"/>
      <c r="I10" s="1200"/>
      <c r="J10" s="1199"/>
      <c r="K10" s="1199"/>
      <c r="L10" s="1200"/>
      <c r="M10" s="1200"/>
      <c r="N10" s="1200"/>
      <c r="O10" s="1200"/>
      <c r="P10" s="1200"/>
      <c r="Q10" s="1200"/>
      <c r="R10" s="1200"/>
      <c r="S10" s="1200"/>
      <c r="T10" s="1197"/>
      <c r="U10" s="1197"/>
      <c r="V10" s="1203"/>
      <c r="W10" s="1206"/>
      <c r="X10" s="1198"/>
      <c r="Y10" s="1198"/>
      <c r="Z10" s="1198"/>
      <c r="AA10" s="1198"/>
      <c r="AB10" s="1198"/>
      <c r="AC10" s="1198"/>
      <c r="AD10" s="1198"/>
      <c r="AE10" s="1198"/>
      <c r="AF10" s="1211"/>
      <c r="AG10" s="1198"/>
      <c r="AH10" s="1198"/>
      <c r="AI10" s="1197"/>
      <c r="AJ10" s="1197"/>
      <c r="AK10" s="1197"/>
      <c r="AL10" s="1198"/>
      <c r="AM10" s="1197"/>
      <c r="AN10" s="1197"/>
      <c r="AO10" s="1198"/>
      <c r="AP10" s="1198"/>
      <c r="AQ10" s="1198"/>
      <c r="AR10" s="444"/>
      <c r="AS10" s="445" t="s">
        <v>138</v>
      </c>
      <c r="AT10" s="1209"/>
      <c r="AU10" s="1197"/>
      <c r="AV10" s="1197"/>
      <c r="AW10" s="1197"/>
      <c r="AX10" s="1207"/>
      <c r="AY10" s="1197"/>
      <c r="AZ10" s="1197"/>
      <c r="BA10" s="1197"/>
      <c r="BB10" s="1201"/>
    </row>
    <row r="11" spans="2:56" s="194" customFormat="1" ht="15.75" customHeight="1" x14ac:dyDescent="0.3">
      <c r="B11" s="1212"/>
      <c r="C11" s="1200"/>
      <c r="D11" s="1200"/>
      <c r="E11" s="1200"/>
      <c r="F11" s="1214"/>
      <c r="G11" s="1199"/>
      <c r="H11" s="1199"/>
      <c r="I11" s="1200"/>
      <c r="J11" s="1199"/>
      <c r="K11" s="1199"/>
      <c r="L11" s="1200"/>
      <c r="M11" s="1200"/>
      <c r="N11" s="1200"/>
      <c r="O11" s="1200"/>
      <c r="P11" s="1200"/>
      <c r="Q11" s="1200"/>
      <c r="R11" s="1200"/>
      <c r="S11" s="1200"/>
      <c r="T11" s="1197"/>
      <c r="U11" s="1197"/>
      <c r="V11" s="1203"/>
      <c r="W11" s="1206"/>
      <c r="X11" s="1198"/>
      <c r="Y11" s="1198"/>
      <c r="Z11" s="1198"/>
      <c r="AA11" s="1198"/>
      <c r="AB11" s="1198"/>
      <c r="AC11" s="1198"/>
      <c r="AD11" s="1198"/>
      <c r="AE11" s="1198"/>
      <c r="AF11" s="1211"/>
      <c r="AG11" s="1198"/>
      <c r="AH11" s="1198"/>
      <c r="AI11" s="1197"/>
      <c r="AJ11" s="1197"/>
      <c r="AK11" s="1197"/>
      <c r="AL11" s="1198"/>
      <c r="AM11" s="1197"/>
      <c r="AN11" s="1197"/>
      <c r="AO11" s="1198"/>
      <c r="AP11" s="1198"/>
      <c r="AQ11" s="1198"/>
      <c r="AR11" s="443"/>
      <c r="AS11" s="444"/>
      <c r="AT11" s="1209"/>
      <c r="AU11" s="1197"/>
      <c r="AV11" s="1197"/>
      <c r="AW11" s="1197"/>
      <c r="AX11" s="1207"/>
      <c r="AY11" s="1197"/>
      <c r="AZ11" s="1197"/>
      <c r="BA11" s="1197"/>
      <c r="BB11" s="1201"/>
    </row>
    <row r="12" spans="2:56" s="194" customFormat="1" ht="15.75" customHeight="1" x14ac:dyDescent="0.3">
      <c r="B12" s="1212"/>
      <c r="C12" s="1200"/>
      <c r="D12" s="1200"/>
      <c r="E12" s="1200"/>
      <c r="F12" s="1214"/>
      <c r="G12" s="1199"/>
      <c r="H12" s="1199"/>
      <c r="I12" s="1200"/>
      <c r="J12" s="1199"/>
      <c r="K12" s="1199"/>
      <c r="L12" s="1200"/>
      <c r="M12" s="1200"/>
      <c r="N12" s="1200"/>
      <c r="O12" s="1200"/>
      <c r="P12" s="1200"/>
      <c r="Q12" s="1200"/>
      <c r="R12" s="1200"/>
      <c r="S12" s="1200"/>
      <c r="T12" s="1197"/>
      <c r="U12" s="1197"/>
      <c r="V12" s="1203"/>
      <c r="W12" s="1206"/>
      <c r="X12" s="1198"/>
      <c r="Y12" s="1198"/>
      <c r="Z12" s="1198"/>
      <c r="AA12" s="1198"/>
      <c r="AB12" s="1198"/>
      <c r="AC12" s="1198"/>
      <c r="AD12" s="1198"/>
      <c r="AE12" s="1198"/>
      <c r="AF12" s="1211"/>
      <c r="AG12" s="1198"/>
      <c r="AH12" s="1198"/>
      <c r="AI12" s="1197"/>
      <c r="AJ12" s="1197"/>
      <c r="AK12" s="1197"/>
      <c r="AL12" s="1198"/>
      <c r="AM12" s="1197"/>
      <c r="AN12" s="1197"/>
      <c r="AO12" s="1198"/>
      <c r="AP12" s="1198"/>
      <c r="AQ12" s="1198"/>
      <c r="AR12" s="443"/>
      <c r="AS12" s="444"/>
      <c r="AT12" s="1209"/>
      <c r="AU12" s="1197"/>
      <c r="AV12" s="1197"/>
      <c r="AW12" s="1197"/>
      <c r="AX12" s="1207"/>
      <c r="AY12" s="1197"/>
      <c r="AZ12" s="1197"/>
      <c r="BA12" s="1197"/>
      <c r="BB12" s="1201"/>
    </row>
    <row r="13" spans="2:56" s="194" customFormat="1" ht="15.75" customHeight="1" x14ac:dyDescent="0.3">
      <c r="B13" s="1212"/>
      <c r="C13" s="1200"/>
      <c r="D13" s="1200"/>
      <c r="E13" s="1200"/>
      <c r="F13" s="1214"/>
      <c r="G13" s="1199"/>
      <c r="H13" s="1199"/>
      <c r="I13" s="1200"/>
      <c r="J13" s="1199"/>
      <c r="K13" s="1199"/>
      <c r="L13" s="1200"/>
      <c r="M13" s="1200"/>
      <c r="N13" s="1200"/>
      <c r="O13" s="1200"/>
      <c r="P13" s="1200"/>
      <c r="Q13" s="1200"/>
      <c r="R13" s="1200"/>
      <c r="S13" s="1200"/>
      <c r="T13" s="1197"/>
      <c r="U13" s="1197"/>
      <c r="V13" s="1204"/>
      <c r="W13" s="1206"/>
      <c r="X13" s="1198"/>
      <c r="Y13" s="1198"/>
      <c r="Z13" s="1198"/>
      <c r="AA13" s="1198"/>
      <c r="AB13" s="1198"/>
      <c r="AC13" s="1198"/>
      <c r="AD13" s="1198"/>
      <c r="AE13" s="1198"/>
      <c r="AF13" s="1211"/>
      <c r="AG13" s="1198"/>
      <c r="AH13" s="1198"/>
      <c r="AI13" s="1197"/>
      <c r="AJ13" s="1197"/>
      <c r="AK13" s="1197"/>
      <c r="AL13" s="1198"/>
      <c r="AM13" s="1197"/>
      <c r="AN13" s="1197"/>
      <c r="AO13" s="1198"/>
      <c r="AP13" s="1198"/>
      <c r="AQ13" s="1198"/>
      <c r="AR13" s="445" t="s">
        <v>138</v>
      </c>
      <c r="AS13" s="443" t="s">
        <v>138</v>
      </c>
      <c r="AT13" s="1210"/>
      <c r="AU13" s="1197"/>
      <c r="AV13" s="1197"/>
      <c r="AW13" s="1197"/>
      <c r="AX13" s="1207"/>
      <c r="AY13" s="1197"/>
      <c r="AZ13" s="1197"/>
      <c r="BA13" s="1197"/>
      <c r="BB13" s="1201"/>
      <c r="BD13" s="194" t="s">
        <v>77</v>
      </c>
    </row>
    <row r="14" spans="2:56" s="194" customFormat="1" ht="15.75" customHeight="1" x14ac:dyDescent="0.3">
      <c r="B14" s="569"/>
      <c r="C14" s="570"/>
      <c r="D14" s="570"/>
      <c r="E14" s="570"/>
      <c r="F14" s="571"/>
      <c r="G14" s="572"/>
      <c r="H14" s="572"/>
      <c r="I14" s="570"/>
      <c r="J14" s="572"/>
      <c r="K14" s="572"/>
      <c r="L14" s="570"/>
      <c r="M14" s="570"/>
      <c r="N14" s="570"/>
      <c r="O14" s="570"/>
      <c r="P14" s="570"/>
      <c r="Q14" s="570"/>
      <c r="R14" s="570"/>
      <c r="S14" s="570"/>
      <c r="T14" s="209"/>
      <c r="U14" s="209"/>
      <c r="V14" s="573"/>
      <c r="W14" s="574"/>
      <c r="X14" s="575"/>
      <c r="Y14" s="575"/>
      <c r="Z14" s="575"/>
      <c r="AA14" s="575"/>
      <c r="AB14" s="575"/>
      <c r="AC14" s="575"/>
      <c r="AD14" s="575"/>
      <c r="AE14" s="575"/>
      <c r="AF14" s="576"/>
      <c r="AG14" s="575"/>
      <c r="AH14" s="575"/>
      <c r="AI14" s="209"/>
      <c r="AJ14" s="209"/>
      <c r="AK14" s="209"/>
      <c r="AL14" s="575"/>
      <c r="AM14" s="209"/>
      <c r="AN14" s="209"/>
      <c r="AO14" s="575"/>
      <c r="AP14" s="575"/>
      <c r="AQ14" s="575"/>
      <c r="AR14" s="575"/>
      <c r="AS14" s="575"/>
      <c r="AT14" s="209"/>
      <c r="AU14" s="209"/>
      <c r="AV14" s="209"/>
      <c r="AW14" s="209"/>
      <c r="AX14" s="577"/>
      <c r="AY14" s="209"/>
      <c r="AZ14" s="209"/>
      <c r="BA14" s="209"/>
      <c r="BB14" s="578"/>
    </row>
    <row r="15" spans="2:56" s="200" customFormat="1" ht="18" x14ac:dyDescent="0.35">
      <c r="B15" s="1225" t="s">
        <v>130</v>
      </c>
      <c r="C15" s="1200"/>
      <c r="D15" s="1200"/>
      <c r="E15" s="1200"/>
      <c r="F15" s="1242"/>
      <c r="G15" s="1200"/>
      <c r="H15" s="1214" t="s">
        <v>180</v>
      </c>
      <c r="I15" s="1199"/>
      <c r="J15" s="1199"/>
      <c r="K15" s="1199"/>
      <c r="L15" s="1199"/>
      <c r="M15" s="1199"/>
      <c r="N15" s="1199"/>
      <c r="O15" s="1215"/>
      <c r="P15" s="1200"/>
      <c r="Q15" s="1208"/>
      <c r="R15" s="1208"/>
      <c r="S15" s="1208"/>
      <c r="T15" s="1197" t="s">
        <v>129</v>
      </c>
      <c r="U15" s="1197" t="s">
        <v>129</v>
      </c>
      <c r="V15" s="1198"/>
      <c r="W15" s="1242"/>
      <c r="X15" s="1198"/>
      <c r="Y15" s="1198"/>
      <c r="Z15" s="1198"/>
      <c r="AA15" s="1198"/>
      <c r="AB15" s="1198"/>
      <c r="AC15" s="1198"/>
      <c r="AD15" s="1198"/>
      <c r="AE15" s="1211" t="s">
        <v>258</v>
      </c>
      <c r="AF15" s="1198"/>
      <c r="AG15" s="1198"/>
      <c r="AH15" s="1198"/>
      <c r="AI15" s="1198"/>
      <c r="AJ15" s="1198"/>
      <c r="AK15" s="1198"/>
      <c r="AL15" s="1198"/>
      <c r="AM15" s="1198"/>
      <c r="AN15" s="1198"/>
      <c r="AO15" s="589" t="s">
        <v>218</v>
      </c>
      <c r="AP15" s="567" t="s">
        <v>132</v>
      </c>
      <c r="AQ15" s="1208" t="s">
        <v>133</v>
      </c>
      <c r="AR15" s="1208" t="s">
        <v>133</v>
      </c>
      <c r="AS15" s="568" t="s">
        <v>133</v>
      </c>
      <c r="AT15" s="1197" t="s">
        <v>129</v>
      </c>
      <c r="AU15" s="1197" t="s">
        <v>129</v>
      </c>
      <c r="AV15" s="1197" t="s">
        <v>129</v>
      </c>
      <c r="AW15" s="1197" t="s">
        <v>129</v>
      </c>
      <c r="AX15" s="1207" t="s">
        <v>217</v>
      </c>
      <c r="AY15" s="1197" t="s">
        <v>129</v>
      </c>
      <c r="AZ15" s="1197" t="s">
        <v>129</v>
      </c>
      <c r="BA15" s="1197" t="s">
        <v>129</v>
      </c>
      <c r="BB15" s="1201" t="s">
        <v>129</v>
      </c>
    </row>
    <row r="16" spans="2:56" s="200" customFormat="1" ht="18" x14ac:dyDescent="0.35">
      <c r="B16" s="1226"/>
      <c r="C16" s="1200"/>
      <c r="D16" s="1200"/>
      <c r="E16" s="1200"/>
      <c r="F16" s="1242"/>
      <c r="G16" s="1200"/>
      <c r="H16" s="1214"/>
      <c r="I16" s="1199"/>
      <c r="J16" s="1199"/>
      <c r="K16" s="1199"/>
      <c r="L16" s="1199"/>
      <c r="M16" s="1199"/>
      <c r="N16" s="1199"/>
      <c r="O16" s="1216"/>
      <c r="P16" s="1200"/>
      <c r="Q16" s="1209"/>
      <c r="R16" s="1209"/>
      <c r="S16" s="1209"/>
      <c r="T16" s="1197"/>
      <c r="U16" s="1197"/>
      <c r="V16" s="1198"/>
      <c r="W16" s="1242"/>
      <c r="X16" s="1198"/>
      <c r="Y16" s="1198"/>
      <c r="Z16" s="1198"/>
      <c r="AA16" s="1198"/>
      <c r="AB16" s="1198"/>
      <c r="AC16" s="1198"/>
      <c r="AD16" s="1198"/>
      <c r="AE16" s="1211"/>
      <c r="AF16" s="1198"/>
      <c r="AG16" s="1198"/>
      <c r="AH16" s="1198"/>
      <c r="AI16" s="1198"/>
      <c r="AJ16" s="1198"/>
      <c r="AK16" s="1198"/>
      <c r="AL16" s="1198"/>
      <c r="AM16" s="1198"/>
      <c r="AN16" s="1198"/>
      <c r="AO16" s="589" t="s">
        <v>218</v>
      </c>
      <c r="AP16" s="567" t="s">
        <v>132</v>
      </c>
      <c r="AQ16" s="1209"/>
      <c r="AR16" s="1209"/>
      <c r="AS16" s="568" t="s">
        <v>133</v>
      </c>
      <c r="AT16" s="1197"/>
      <c r="AU16" s="1197"/>
      <c r="AV16" s="1197"/>
      <c r="AW16" s="1197"/>
      <c r="AX16" s="1207"/>
      <c r="AY16" s="1197"/>
      <c r="AZ16" s="1197"/>
      <c r="BA16" s="1197"/>
      <c r="BB16" s="1201"/>
    </row>
    <row r="17" spans="2:63" s="200" customFormat="1" ht="18" x14ac:dyDescent="0.35">
      <c r="B17" s="1226"/>
      <c r="C17" s="1200"/>
      <c r="D17" s="1200"/>
      <c r="E17" s="1200"/>
      <c r="F17" s="1242"/>
      <c r="G17" s="1200"/>
      <c r="H17" s="1214"/>
      <c r="I17" s="1199"/>
      <c r="J17" s="1199"/>
      <c r="K17" s="1199"/>
      <c r="L17" s="1199"/>
      <c r="M17" s="1199"/>
      <c r="N17" s="1199"/>
      <c r="O17" s="1216"/>
      <c r="P17" s="1200"/>
      <c r="Q17" s="1209"/>
      <c r="R17" s="1209"/>
      <c r="S17" s="1209"/>
      <c r="T17" s="1197"/>
      <c r="U17" s="1197"/>
      <c r="V17" s="1198"/>
      <c r="W17" s="1242"/>
      <c r="X17" s="1198"/>
      <c r="Y17" s="1198"/>
      <c r="Z17" s="1198"/>
      <c r="AA17" s="1198"/>
      <c r="AB17" s="1198"/>
      <c r="AC17" s="1198"/>
      <c r="AD17" s="1198"/>
      <c r="AE17" s="1211"/>
      <c r="AF17" s="1198"/>
      <c r="AG17" s="1198"/>
      <c r="AH17" s="1198"/>
      <c r="AI17" s="1198"/>
      <c r="AJ17" s="1198"/>
      <c r="AK17" s="1198"/>
      <c r="AL17" s="1198"/>
      <c r="AM17" s="1198"/>
      <c r="AN17" s="1198"/>
      <c r="AO17" s="589" t="s">
        <v>218</v>
      </c>
      <c r="AP17" s="567" t="s">
        <v>132</v>
      </c>
      <c r="AQ17" s="1209"/>
      <c r="AR17" s="1209"/>
      <c r="AS17" s="568" t="s">
        <v>133</v>
      </c>
      <c r="AT17" s="1197"/>
      <c r="AU17" s="1197"/>
      <c r="AV17" s="1197"/>
      <c r="AW17" s="1197"/>
      <c r="AX17" s="1207"/>
      <c r="AY17" s="1197"/>
      <c r="AZ17" s="1197"/>
      <c r="BA17" s="1197"/>
      <c r="BB17" s="1201"/>
      <c r="BK17" s="200" t="s">
        <v>77</v>
      </c>
    </row>
    <row r="18" spans="2:63" s="200" customFormat="1" ht="18" x14ac:dyDescent="0.35">
      <c r="B18" s="1226"/>
      <c r="C18" s="1200"/>
      <c r="D18" s="1200"/>
      <c r="E18" s="1200"/>
      <c r="F18" s="1242"/>
      <c r="G18" s="1200"/>
      <c r="H18" s="1214"/>
      <c r="I18" s="1199"/>
      <c r="J18" s="1199"/>
      <c r="K18" s="1199"/>
      <c r="L18" s="1199"/>
      <c r="M18" s="1199"/>
      <c r="N18" s="1199"/>
      <c r="O18" s="1216"/>
      <c r="P18" s="1200"/>
      <c r="Q18" s="1209"/>
      <c r="R18" s="1209"/>
      <c r="S18" s="1209"/>
      <c r="T18" s="1197"/>
      <c r="U18" s="1197"/>
      <c r="V18" s="1198"/>
      <c r="W18" s="1242"/>
      <c r="X18" s="1198"/>
      <c r="Y18" s="1198"/>
      <c r="Z18" s="1198"/>
      <c r="AA18" s="1198"/>
      <c r="AB18" s="1198"/>
      <c r="AC18" s="1198"/>
      <c r="AD18" s="1198"/>
      <c r="AE18" s="1211"/>
      <c r="AF18" s="1198"/>
      <c r="AG18" s="1198"/>
      <c r="AH18" s="1198"/>
      <c r="AI18" s="1198"/>
      <c r="AJ18" s="1198"/>
      <c r="AK18" s="1198"/>
      <c r="AL18" s="1198"/>
      <c r="AM18" s="1198"/>
      <c r="AN18" s="1198"/>
      <c r="AO18" s="568" t="s">
        <v>218</v>
      </c>
      <c r="AP18" s="567" t="s">
        <v>132</v>
      </c>
      <c r="AQ18" s="1209"/>
      <c r="AR18" s="1209"/>
      <c r="AS18" s="568" t="s">
        <v>133</v>
      </c>
      <c r="AT18" s="1197"/>
      <c r="AU18" s="1197"/>
      <c r="AV18" s="1197"/>
      <c r="AW18" s="1197"/>
      <c r="AX18" s="1207"/>
      <c r="AY18" s="1197"/>
      <c r="AZ18" s="1197"/>
      <c r="BA18" s="1197"/>
      <c r="BB18" s="1201"/>
    </row>
    <row r="19" spans="2:63" s="200" customFormat="1" ht="18" x14ac:dyDescent="0.35">
      <c r="B19" s="1226"/>
      <c r="C19" s="1200"/>
      <c r="D19" s="1200"/>
      <c r="E19" s="1200"/>
      <c r="F19" s="1242"/>
      <c r="G19" s="1200"/>
      <c r="H19" s="1214"/>
      <c r="I19" s="1199"/>
      <c r="J19" s="1199"/>
      <c r="K19" s="1199"/>
      <c r="L19" s="1199"/>
      <c r="M19" s="1199"/>
      <c r="N19" s="1199"/>
      <c r="O19" s="1216"/>
      <c r="P19" s="1200"/>
      <c r="Q19" s="1209"/>
      <c r="R19" s="1209"/>
      <c r="S19" s="1209"/>
      <c r="T19" s="1197"/>
      <c r="U19" s="1197"/>
      <c r="V19" s="1198"/>
      <c r="W19" s="1242"/>
      <c r="X19" s="1198"/>
      <c r="Y19" s="1198"/>
      <c r="Z19" s="1198"/>
      <c r="AA19" s="1198"/>
      <c r="AB19" s="1198"/>
      <c r="AC19" s="1198"/>
      <c r="AD19" s="1198"/>
      <c r="AE19" s="1211"/>
      <c r="AF19" s="1198"/>
      <c r="AG19" s="1198"/>
      <c r="AH19" s="1198"/>
      <c r="AI19" s="1198"/>
      <c r="AJ19" s="1198"/>
      <c r="AK19" s="1198"/>
      <c r="AL19" s="1198"/>
      <c r="AM19" s="1198"/>
      <c r="AN19" s="1198"/>
      <c r="AO19" s="567" t="s">
        <v>132</v>
      </c>
      <c r="AP19" s="567" t="s">
        <v>133</v>
      </c>
      <c r="AQ19" s="1209"/>
      <c r="AR19" s="1209"/>
      <c r="AS19" s="568" t="s">
        <v>218</v>
      </c>
      <c r="AT19" s="1197"/>
      <c r="AU19" s="1197"/>
      <c r="AV19" s="1197"/>
      <c r="AW19" s="1197"/>
      <c r="AX19" s="1207"/>
      <c r="AY19" s="1197"/>
      <c r="AZ19" s="1197"/>
      <c r="BA19" s="1197"/>
      <c r="BB19" s="1201"/>
    </row>
    <row r="20" spans="2:63" s="200" customFormat="1" ht="18" x14ac:dyDescent="0.35">
      <c r="B20" s="1241"/>
      <c r="C20" s="1200"/>
      <c r="D20" s="1200"/>
      <c r="E20" s="1200"/>
      <c r="F20" s="1242"/>
      <c r="G20" s="1200"/>
      <c r="H20" s="1214"/>
      <c r="I20" s="1199"/>
      <c r="J20" s="1199"/>
      <c r="K20" s="1199"/>
      <c r="L20" s="1199"/>
      <c r="M20" s="1199"/>
      <c r="N20" s="1199"/>
      <c r="O20" s="1243"/>
      <c r="P20" s="1200"/>
      <c r="Q20" s="1210"/>
      <c r="R20" s="1210"/>
      <c r="S20" s="1210"/>
      <c r="T20" s="1197"/>
      <c r="U20" s="1197"/>
      <c r="V20" s="1198"/>
      <c r="W20" s="1242"/>
      <c r="X20" s="1198"/>
      <c r="Y20" s="1198"/>
      <c r="Z20" s="1198"/>
      <c r="AA20" s="1198"/>
      <c r="AB20" s="1198"/>
      <c r="AC20" s="1198"/>
      <c r="AD20" s="1198"/>
      <c r="AE20" s="1211"/>
      <c r="AF20" s="1198"/>
      <c r="AG20" s="1198"/>
      <c r="AH20" s="1198"/>
      <c r="AI20" s="1198"/>
      <c r="AJ20" s="1198"/>
      <c r="AK20" s="1198"/>
      <c r="AL20" s="1198"/>
      <c r="AM20" s="1198"/>
      <c r="AN20" s="1198"/>
      <c r="AO20" s="567" t="s">
        <v>132</v>
      </c>
      <c r="AP20" s="567" t="s">
        <v>133</v>
      </c>
      <c r="AQ20" s="1210"/>
      <c r="AR20" s="1210"/>
      <c r="AS20" s="568" t="s">
        <v>218</v>
      </c>
      <c r="AT20" s="1197"/>
      <c r="AU20" s="1197"/>
      <c r="AV20" s="1197"/>
      <c r="AW20" s="1197"/>
      <c r="AX20" s="1207"/>
      <c r="AY20" s="1197"/>
      <c r="AZ20" s="1197"/>
      <c r="BA20" s="1197"/>
      <c r="BB20" s="1201"/>
    </row>
    <row r="21" spans="2:63" s="189" customFormat="1" ht="15.6" x14ac:dyDescent="0.3">
      <c r="B21" s="198"/>
      <c r="C21" s="428"/>
      <c r="D21" s="428"/>
      <c r="E21" s="428"/>
      <c r="F21" s="428"/>
      <c r="G21" s="428"/>
      <c r="H21" s="429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9"/>
      <c r="AY21" s="428"/>
      <c r="AZ21" s="428"/>
      <c r="BA21" s="428"/>
      <c r="BB21" s="199"/>
    </row>
    <row r="22" spans="2:63" s="200" customFormat="1" ht="18" x14ac:dyDescent="0.35">
      <c r="B22" s="1225" t="s">
        <v>131</v>
      </c>
      <c r="C22" s="1200"/>
      <c r="D22" s="1200"/>
      <c r="E22" s="1200"/>
      <c r="F22" s="1242"/>
      <c r="G22" s="1200"/>
      <c r="H22" s="1214" t="s">
        <v>180</v>
      </c>
      <c r="I22" s="1199"/>
      <c r="J22" s="1199"/>
      <c r="K22" s="1199"/>
      <c r="L22" s="1199"/>
      <c r="M22" s="1199"/>
      <c r="N22" s="1199"/>
      <c r="O22" s="1215"/>
      <c r="P22" s="1200"/>
      <c r="Q22" s="1208"/>
      <c r="R22" s="1208"/>
      <c r="S22" s="1208"/>
      <c r="T22" s="1197" t="s">
        <v>129</v>
      </c>
      <c r="U22" s="1197" t="s">
        <v>129</v>
      </c>
      <c r="V22" s="1198"/>
      <c r="W22" s="1242"/>
      <c r="X22" s="1198"/>
      <c r="Y22" s="1198"/>
      <c r="Z22" s="1198"/>
      <c r="AA22" s="1198"/>
      <c r="AB22" s="1198"/>
      <c r="AC22" s="1198"/>
      <c r="AD22" s="1198"/>
      <c r="AE22" s="1211" t="s">
        <v>180</v>
      </c>
      <c r="AF22" s="1198"/>
      <c r="AG22" s="1198"/>
      <c r="AH22" s="1198"/>
      <c r="AI22" s="1198"/>
      <c r="AJ22" s="1198"/>
      <c r="AK22" s="1198"/>
      <c r="AL22" s="1198"/>
      <c r="AM22" s="589" t="s">
        <v>218</v>
      </c>
      <c r="AN22" s="1198" t="s">
        <v>132</v>
      </c>
      <c r="AO22" s="1198" t="s">
        <v>132</v>
      </c>
      <c r="AP22" s="434" t="s">
        <v>132</v>
      </c>
      <c r="AQ22" s="1208" t="s">
        <v>133</v>
      </c>
      <c r="AR22" s="1208" t="s">
        <v>133</v>
      </c>
      <c r="AS22" s="372" t="s">
        <v>133</v>
      </c>
      <c r="AT22" s="1208" t="s">
        <v>133</v>
      </c>
      <c r="AU22" s="1197" t="s">
        <v>129</v>
      </c>
      <c r="AV22" s="1197" t="s">
        <v>129</v>
      </c>
      <c r="AW22" s="1197" t="s">
        <v>129</v>
      </c>
      <c r="AX22" s="1207" t="s">
        <v>259</v>
      </c>
      <c r="AY22" s="1197" t="s">
        <v>129</v>
      </c>
      <c r="AZ22" s="1197" t="s">
        <v>129</v>
      </c>
      <c r="BA22" s="1197" t="s">
        <v>129</v>
      </c>
      <c r="BB22" s="1201" t="s">
        <v>129</v>
      </c>
    </row>
    <row r="23" spans="2:63" s="200" customFormat="1" ht="18" x14ac:dyDescent="0.35">
      <c r="B23" s="1226"/>
      <c r="C23" s="1200"/>
      <c r="D23" s="1200"/>
      <c r="E23" s="1200"/>
      <c r="F23" s="1242"/>
      <c r="G23" s="1200"/>
      <c r="H23" s="1214"/>
      <c r="I23" s="1199"/>
      <c r="J23" s="1199"/>
      <c r="K23" s="1199"/>
      <c r="L23" s="1199"/>
      <c r="M23" s="1199"/>
      <c r="N23" s="1199"/>
      <c r="O23" s="1216"/>
      <c r="P23" s="1200"/>
      <c r="Q23" s="1209"/>
      <c r="R23" s="1209"/>
      <c r="S23" s="1209"/>
      <c r="T23" s="1197"/>
      <c r="U23" s="1197"/>
      <c r="V23" s="1198"/>
      <c r="W23" s="1242"/>
      <c r="X23" s="1198"/>
      <c r="Y23" s="1198"/>
      <c r="Z23" s="1198"/>
      <c r="AA23" s="1198"/>
      <c r="AB23" s="1198"/>
      <c r="AC23" s="1198"/>
      <c r="AD23" s="1198"/>
      <c r="AE23" s="1211"/>
      <c r="AF23" s="1198"/>
      <c r="AG23" s="1198"/>
      <c r="AH23" s="1198"/>
      <c r="AI23" s="1198"/>
      <c r="AJ23" s="1198"/>
      <c r="AK23" s="1198"/>
      <c r="AL23" s="1198"/>
      <c r="AM23" s="589" t="s">
        <v>218</v>
      </c>
      <c r="AN23" s="1198"/>
      <c r="AO23" s="1198"/>
      <c r="AP23" s="434" t="s">
        <v>132</v>
      </c>
      <c r="AQ23" s="1209"/>
      <c r="AR23" s="1209"/>
      <c r="AS23" s="372" t="s">
        <v>133</v>
      </c>
      <c r="AT23" s="1209"/>
      <c r="AU23" s="1197"/>
      <c r="AV23" s="1197"/>
      <c r="AW23" s="1197"/>
      <c r="AX23" s="1207"/>
      <c r="AY23" s="1197"/>
      <c r="AZ23" s="1197"/>
      <c r="BA23" s="1197"/>
      <c r="BB23" s="1201"/>
    </row>
    <row r="24" spans="2:63" s="200" customFormat="1" ht="18" x14ac:dyDescent="0.35">
      <c r="B24" s="1226"/>
      <c r="C24" s="1200"/>
      <c r="D24" s="1200"/>
      <c r="E24" s="1200"/>
      <c r="F24" s="1242"/>
      <c r="G24" s="1200"/>
      <c r="H24" s="1214"/>
      <c r="I24" s="1199"/>
      <c r="J24" s="1199"/>
      <c r="K24" s="1199"/>
      <c r="L24" s="1199"/>
      <c r="M24" s="1199"/>
      <c r="N24" s="1199"/>
      <c r="O24" s="1216"/>
      <c r="P24" s="1200"/>
      <c r="Q24" s="1209"/>
      <c r="R24" s="1209"/>
      <c r="S24" s="1209"/>
      <c r="T24" s="1197"/>
      <c r="U24" s="1197"/>
      <c r="V24" s="1198"/>
      <c r="W24" s="1242"/>
      <c r="X24" s="1198"/>
      <c r="Y24" s="1198"/>
      <c r="Z24" s="1198"/>
      <c r="AA24" s="1198"/>
      <c r="AB24" s="1198"/>
      <c r="AC24" s="1198"/>
      <c r="AD24" s="1198"/>
      <c r="AE24" s="1211"/>
      <c r="AF24" s="1198"/>
      <c r="AG24" s="1198"/>
      <c r="AH24" s="1198"/>
      <c r="AI24" s="1198"/>
      <c r="AJ24" s="1198"/>
      <c r="AK24" s="1198"/>
      <c r="AL24" s="1198"/>
      <c r="AM24" s="589" t="s">
        <v>218</v>
      </c>
      <c r="AN24" s="1198"/>
      <c r="AO24" s="1198"/>
      <c r="AP24" s="434" t="s">
        <v>132</v>
      </c>
      <c r="AQ24" s="1209"/>
      <c r="AR24" s="1209"/>
      <c r="AS24" s="372" t="s">
        <v>133</v>
      </c>
      <c r="AT24" s="1209"/>
      <c r="AU24" s="1197"/>
      <c r="AV24" s="1197"/>
      <c r="AW24" s="1197"/>
      <c r="AX24" s="1207"/>
      <c r="AY24" s="1197"/>
      <c r="AZ24" s="1197"/>
      <c r="BA24" s="1197"/>
      <c r="BB24" s="1201"/>
      <c r="BK24" s="200" t="s">
        <v>77</v>
      </c>
    </row>
    <row r="25" spans="2:63" s="200" customFormat="1" ht="18" x14ac:dyDescent="0.35">
      <c r="B25" s="1226"/>
      <c r="C25" s="1200"/>
      <c r="D25" s="1200"/>
      <c r="E25" s="1200"/>
      <c r="F25" s="1242"/>
      <c r="G25" s="1200"/>
      <c r="H25" s="1214"/>
      <c r="I25" s="1199"/>
      <c r="J25" s="1199"/>
      <c r="K25" s="1199"/>
      <c r="L25" s="1199"/>
      <c r="M25" s="1199"/>
      <c r="N25" s="1199"/>
      <c r="O25" s="1216"/>
      <c r="P25" s="1200"/>
      <c r="Q25" s="1209"/>
      <c r="R25" s="1209"/>
      <c r="S25" s="1209"/>
      <c r="T25" s="1197"/>
      <c r="U25" s="1197"/>
      <c r="V25" s="1198"/>
      <c r="W25" s="1242"/>
      <c r="X25" s="1198"/>
      <c r="Y25" s="1198"/>
      <c r="Z25" s="1198"/>
      <c r="AA25" s="1198"/>
      <c r="AB25" s="1198"/>
      <c r="AC25" s="1198"/>
      <c r="AD25" s="1198"/>
      <c r="AE25" s="1211"/>
      <c r="AF25" s="1198"/>
      <c r="AG25" s="1198"/>
      <c r="AH25" s="1198"/>
      <c r="AI25" s="1198"/>
      <c r="AJ25" s="1198"/>
      <c r="AK25" s="1198"/>
      <c r="AL25" s="1198"/>
      <c r="AM25" s="589" t="s">
        <v>132</v>
      </c>
      <c r="AN25" s="1198"/>
      <c r="AO25" s="1198"/>
      <c r="AP25" s="445" t="s">
        <v>133</v>
      </c>
      <c r="AQ25" s="1209"/>
      <c r="AR25" s="1209"/>
      <c r="AS25" s="589" t="s">
        <v>218</v>
      </c>
      <c r="AT25" s="1209"/>
      <c r="AU25" s="1197"/>
      <c r="AV25" s="1197"/>
      <c r="AW25" s="1197"/>
      <c r="AX25" s="1207"/>
      <c r="AY25" s="1197"/>
      <c r="AZ25" s="1197"/>
      <c r="BA25" s="1197"/>
      <c r="BB25" s="1201"/>
    </row>
    <row r="26" spans="2:63" s="200" customFormat="1" ht="18" x14ac:dyDescent="0.35">
      <c r="B26" s="1226"/>
      <c r="C26" s="1200"/>
      <c r="D26" s="1200"/>
      <c r="E26" s="1200"/>
      <c r="F26" s="1242"/>
      <c r="G26" s="1200"/>
      <c r="H26" s="1214"/>
      <c r="I26" s="1199"/>
      <c r="J26" s="1199"/>
      <c r="K26" s="1199"/>
      <c r="L26" s="1199"/>
      <c r="M26" s="1199"/>
      <c r="N26" s="1199"/>
      <c r="O26" s="1216"/>
      <c r="P26" s="1200"/>
      <c r="Q26" s="1209"/>
      <c r="R26" s="1209"/>
      <c r="S26" s="1209"/>
      <c r="T26" s="1197"/>
      <c r="U26" s="1197"/>
      <c r="V26" s="1198"/>
      <c r="W26" s="1242"/>
      <c r="X26" s="1198"/>
      <c r="Y26" s="1198"/>
      <c r="Z26" s="1198"/>
      <c r="AA26" s="1198"/>
      <c r="AB26" s="1198"/>
      <c r="AC26" s="1198"/>
      <c r="AD26" s="1198"/>
      <c r="AE26" s="1211"/>
      <c r="AF26" s="1198"/>
      <c r="AG26" s="1198"/>
      <c r="AH26" s="1198"/>
      <c r="AI26" s="1198"/>
      <c r="AJ26" s="1198"/>
      <c r="AK26" s="1198"/>
      <c r="AL26" s="1198"/>
      <c r="AM26" s="579" t="s">
        <v>132</v>
      </c>
      <c r="AN26" s="1198"/>
      <c r="AO26" s="1198"/>
      <c r="AP26" s="434" t="s">
        <v>133</v>
      </c>
      <c r="AQ26" s="1209"/>
      <c r="AR26" s="1209"/>
      <c r="AS26" s="372" t="s">
        <v>218</v>
      </c>
      <c r="AT26" s="1209"/>
      <c r="AU26" s="1197"/>
      <c r="AV26" s="1197"/>
      <c r="AW26" s="1197"/>
      <c r="AX26" s="1207"/>
      <c r="AY26" s="1197"/>
      <c r="AZ26" s="1197"/>
      <c r="BA26" s="1197"/>
      <c r="BB26" s="1201"/>
    </row>
    <row r="27" spans="2:63" s="200" customFormat="1" ht="18" x14ac:dyDescent="0.35">
      <c r="B27" s="1241"/>
      <c r="C27" s="1200"/>
      <c r="D27" s="1200"/>
      <c r="E27" s="1200"/>
      <c r="F27" s="1242"/>
      <c r="G27" s="1200"/>
      <c r="H27" s="1214"/>
      <c r="I27" s="1199"/>
      <c r="J27" s="1199"/>
      <c r="K27" s="1199"/>
      <c r="L27" s="1199"/>
      <c r="M27" s="1199"/>
      <c r="N27" s="1199"/>
      <c r="O27" s="1243"/>
      <c r="P27" s="1200"/>
      <c r="Q27" s="1210"/>
      <c r="R27" s="1210"/>
      <c r="S27" s="1210"/>
      <c r="T27" s="1197"/>
      <c r="U27" s="1197"/>
      <c r="V27" s="1198"/>
      <c r="W27" s="1242"/>
      <c r="X27" s="1198"/>
      <c r="Y27" s="1198"/>
      <c r="Z27" s="1198"/>
      <c r="AA27" s="1198"/>
      <c r="AB27" s="1198"/>
      <c r="AC27" s="1198"/>
      <c r="AD27" s="1198"/>
      <c r="AE27" s="1211"/>
      <c r="AF27" s="1198"/>
      <c r="AG27" s="1198"/>
      <c r="AH27" s="1198"/>
      <c r="AI27" s="1198"/>
      <c r="AJ27" s="1198"/>
      <c r="AK27" s="1198"/>
      <c r="AL27" s="1198"/>
      <c r="AM27" s="579" t="s">
        <v>132</v>
      </c>
      <c r="AN27" s="1198"/>
      <c r="AO27" s="1198"/>
      <c r="AP27" s="434" t="s">
        <v>133</v>
      </c>
      <c r="AQ27" s="1210"/>
      <c r="AR27" s="1210"/>
      <c r="AS27" s="372" t="s">
        <v>218</v>
      </c>
      <c r="AT27" s="1210"/>
      <c r="AU27" s="1197"/>
      <c r="AV27" s="1197"/>
      <c r="AW27" s="1197"/>
      <c r="AX27" s="1207"/>
      <c r="AY27" s="1197"/>
      <c r="AZ27" s="1197"/>
      <c r="BA27" s="1197"/>
      <c r="BB27" s="1201"/>
    </row>
    <row r="28" spans="2:63" s="200" customFormat="1" ht="18" x14ac:dyDescent="0.35">
      <c r="B28" s="201"/>
      <c r="C28" s="202"/>
      <c r="D28" s="202"/>
      <c r="E28" s="202"/>
      <c r="F28" s="202"/>
      <c r="G28" s="203"/>
      <c r="H28" s="204"/>
      <c r="I28" s="202"/>
      <c r="J28" s="203"/>
      <c r="K28" s="203"/>
      <c r="L28" s="202"/>
      <c r="M28" s="202"/>
      <c r="N28" s="202"/>
      <c r="O28" s="202"/>
      <c r="P28" s="202"/>
      <c r="Q28" s="202"/>
      <c r="R28" s="202"/>
      <c r="S28" s="202"/>
      <c r="T28" s="205"/>
      <c r="U28" s="205"/>
      <c r="V28" s="206"/>
      <c r="W28" s="207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5"/>
      <c r="AJ28" s="205"/>
      <c r="AK28" s="205"/>
      <c r="AL28" s="208"/>
      <c r="AM28" s="209"/>
      <c r="AN28" s="209"/>
      <c r="AO28" s="208"/>
      <c r="AP28" s="208"/>
      <c r="AQ28" s="208"/>
      <c r="AR28" s="208"/>
      <c r="AS28" s="208"/>
      <c r="AT28" s="209"/>
      <c r="AU28" s="205"/>
      <c r="AV28" s="205"/>
      <c r="AW28" s="205"/>
      <c r="AX28" s="210"/>
      <c r="AY28" s="205"/>
      <c r="AZ28" s="205"/>
      <c r="BA28" s="205"/>
      <c r="BB28" s="211"/>
    </row>
    <row r="29" spans="2:63" s="200" customFormat="1" ht="18" x14ac:dyDescent="0.35">
      <c r="B29" s="1225" t="s">
        <v>220</v>
      </c>
      <c r="C29" s="1208"/>
      <c r="D29" s="1208"/>
      <c r="E29" s="1208"/>
      <c r="F29" s="1228"/>
      <c r="G29" s="1215"/>
      <c r="H29" s="1234" t="s">
        <v>260</v>
      </c>
      <c r="I29" s="1215"/>
      <c r="J29" s="1215"/>
      <c r="K29" s="1215"/>
      <c r="L29" s="1231"/>
      <c r="M29" s="1231"/>
      <c r="N29" s="1208"/>
      <c r="O29" s="1208"/>
      <c r="P29" s="446"/>
      <c r="Q29" s="1208" t="s">
        <v>133</v>
      </c>
      <c r="R29" s="1231" t="s">
        <v>133</v>
      </c>
      <c r="S29" s="1208" t="s">
        <v>218</v>
      </c>
      <c r="T29" s="1197" t="s">
        <v>129</v>
      </c>
      <c r="U29" s="1197" t="s">
        <v>129</v>
      </c>
      <c r="V29" s="1208"/>
      <c r="W29" s="1237"/>
      <c r="X29" s="1208"/>
      <c r="Y29" s="1208"/>
      <c r="Z29" s="1237" t="s">
        <v>217</v>
      </c>
      <c r="AA29" s="1221"/>
      <c r="AB29" s="1221"/>
      <c r="AC29" s="1221"/>
      <c r="AD29" s="1221"/>
      <c r="AE29" s="589" t="s">
        <v>218</v>
      </c>
      <c r="AF29" s="1221" t="s">
        <v>132</v>
      </c>
      <c r="AG29" s="589" t="s">
        <v>132</v>
      </c>
      <c r="AH29" s="1221" t="s">
        <v>133</v>
      </c>
      <c r="AI29" s="589" t="s">
        <v>133</v>
      </c>
      <c r="AJ29" s="1221" t="s">
        <v>255</v>
      </c>
      <c r="AK29" s="1221" t="s">
        <v>255</v>
      </c>
      <c r="AL29" s="1221" t="s">
        <v>255</v>
      </c>
      <c r="AM29" s="1208" t="s">
        <v>255</v>
      </c>
      <c r="AN29" s="1221" t="s">
        <v>134</v>
      </c>
      <c r="AO29" s="1221" t="s">
        <v>134</v>
      </c>
      <c r="AP29" s="1221" t="s">
        <v>134</v>
      </c>
      <c r="AQ29" s="1221" t="s">
        <v>134</v>
      </c>
      <c r="AR29" s="1221" t="s">
        <v>134</v>
      </c>
      <c r="AS29" s="1221" t="s">
        <v>134</v>
      </c>
      <c r="AT29" s="1221" t="s">
        <v>135</v>
      </c>
      <c r="AU29" s="1221" t="s">
        <v>135</v>
      </c>
      <c r="AV29" s="1221" t="s">
        <v>135</v>
      </c>
      <c r="AW29" s="1221" t="s">
        <v>135</v>
      </c>
      <c r="AX29" s="1221" t="s">
        <v>135</v>
      </c>
      <c r="AY29" s="1215" t="s">
        <v>135</v>
      </c>
      <c r="AZ29" s="1215" t="s">
        <v>135</v>
      </c>
      <c r="BA29" s="1215" t="s">
        <v>135</v>
      </c>
      <c r="BB29" s="1218" t="s">
        <v>135</v>
      </c>
    </row>
    <row r="30" spans="2:63" s="200" customFormat="1" ht="18" x14ac:dyDescent="0.35">
      <c r="B30" s="1226"/>
      <c r="C30" s="1209"/>
      <c r="D30" s="1209"/>
      <c r="E30" s="1209"/>
      <c r="F30" s="1229"/>
      <c r="G30" s="1216"/>
      <c r="H30" s="1235"/>
      <c r="I30" s="1216"/>
      <c r="J30" s="1216"/>
      <c r="K30" s="1216"/>
      <c r="L30" s="1232"/>
      <c r="M30" s="1232"/>
      <c r="N30" s="1209"/>
      <c r="O30" s="1209"/>
      <c r="P30" s="446"/>
      <c r="Q30" s="1209"/>
      <c r="R30" s="1232"/>
      <c r="S30" s="1209"/>
      <c r="T30" s="1197"/>
      <c r="U30" s="1197"/>
      <c r="V30" s="1209"/>
      <c r="W30" s="1238"/>
      <c r="X30" s="1209"/>
      <c r="Y30" s="1209"/>
      <c r="Z30" s="1238"/>
      <c r="AA30" s="1222"/>
      <c r="AB30" s="1222"/>
      <c r="AC30" s="1222"/>
      <c r="AD30" s="1222"/>
      <c r="AE30" s="589" t="s">
        <v>218</v>
      </c>
      <c r="AF30" s="1222"/>
      <c r="AG30" s="589" t="s">
        <v>132</v>
      </c>
      <c r="AH30" s="1222"/>
      <c r="AI30" s="589" t="s">
        <v>133</v>
      </c>
      <c r="AJ30" s="1222"/>
      <c r="AK30" s="1222"/>
      <c r="AL30" s="1222"/>
      <c r="AM30" s="1209"/>
      <c r="AN30" s="1222"/>
      <c r="AO30" s="1222"/>
      <c r="AP30" s="1222"/>
      <c r="AQ30" s="1222"/>
      <c r="AR30" s="1222"/>
      <c r="AS30" s="1222"/>
      <c r="AT30" s="1222"/>
      <c r="AU30" s="1222"/>
      <c r="AV30" s="1222"/>
      <c r="AW30" s="1222"/>
      <c r="AX30" s="1222"/>
      <c r="AY30" s="1216"/>
      <c r="AZ30" s="1216"/>
      <c r="BA30" s="1216"/>
      <c r="BB30" s="1219"/>
    </row>
    <row r="31" spans="2:63" s="200" customFormat="1" ht="18" x14ac:dyDescent="0.35">
      <c r="B31" s="1226"/>
      <c r="C31" s="1209"/>
      <c r="D31" s="1209"/>
      <c r="E31" s="1209"/>
      <c r="F31" s="1229"/>
      <c r="G31" s="1216"/>
      <c r="H31" s="1235"/>
      <c r="I31" s="1216"/>
      <c r="J31" s="1216"/>
      <c r="K31" s="1216"/>
      <c r="L31" s="1232"/>
      <c r="M31" s="1232"/>
      <c r="N31" s="1209"/>
      <c r="O31" s="1209"/>
      <c r="P31" s="446"/>
      <c r="Q31" s="1209"/>
      <c r="R31" s="1232"/>
      <c r="S31" s="1209"/>
      <c r="T31" s="1197"/>
      <c r="U31" s="1197"/>
      <c r="V31" s="1209"/>
      <c r="W31" s="1238"/>
      <c r="X31" s="1209"/>
      <c r="Y31" s="1209"/>
      <c r="Z31" s="1238"/>
      <c r="AA31" s="1222"/>
      <c r="AB31" s="1222"/>
      <c r="AC31" s="1222"/>
      <c r="AD31" s="1222"/>
      <c r="AE31" s="589" t="s">
        <v>218</v>
      </c>
      <c r="AF31" s="1222"/>
      <c r="AG31" s="589" t="s">
        <v>132</v>
      </c>
      <c r="AH31" s="1222"/>
      <c r="AI31" s="589" t="s">
        <v>133</v>
      </c>
      <c r="AJ31" s="1222"/>
      <c r="AK31" s="1222"/>
      <c r="AL31" s="1222"/>
      <c r="AM31" s="1209"/>
      <c r="AN31" s="1222"/>
      <c r="AO31" s="1222"/>
      <c r="AP31" s="1222"/>
      <c r="AQ31" s="1222"/>
      <c r="AR31" s="1222"/>
      <c r="AS31" s="1222"/>
      <c r="AT31" s="1222"/>
      <c r="AU31" s="1222"/>
      <c r="AV31" s="1222"/>
      <c r="AW31" s="1222"/>
      <c r="AX31" s="1222"/>
      <c r="AY31" s="1216"/>
      <c r="AZ31" s="1216"/>
      <c r="BA31" s="1216"/>
      <c r="BB31" s="1219"/>
    </row>
    <row r="32" spans="2:63" s="200" customFormat="1" ht="18" x14ac:dyDescent="0.35">
      <c r="B32" s="1226"/>
      <c r="C32" s="1209"/>
      <c r="D32" s="1209"/>
      <c r="E32" s="1209"/>
      <c r="F32" s="1229"/>
      <c r="G32" s="1216"/>
      <c r="H32" s="1235"/>
      <c r="I32" s="1216"/>
      <c r="J32" s="1216"/>
      <c r="K32" s="1216"/>
      <c r="L32" s="1232"/>
      <c r="M32" s="1232"/>
      <c r="N32" s="1209"/>
      <c r="O32" s="1209"/>
      <c r="P32" s="446" t="s">
        <v>218</v>
      </c>
      <c r="Q32" s="1209"/>
      <c r="R32" s="1232"/>
      <c r="S32" s="1209"/>
      <c r="T32" s="1197"/>
      <c r="U32" s="1197"/>
      <c r="V32" s="1209"/>
      <c r="W32" s="1238"/>
      <c r="X32" s="1209"/>
      <c r="Y32" s="1209"/>
      <c r="Z32" s="1238"/>
      <c r="AA32" s="1222"/>
      <c r="AB32" s="1222"/>
      <c r="AC32" s="1222"/>
      <c r="AD32" s="1222"/>
      <c r="AE32" s="589" t="s">
        <v>132</v>
      </c>
      <c r="AF32" s="1222"/>
      <c r="AG32" s="589" t="s">
        <v>133</v>
      </c>
      <c r="AH32" s="1222"/>
      <c r="AI32" s="589" t="s">
        <v>218</v>
      </c>
      <c r="AJ32" s="1222"/>
      <c r="AK32" s="1222"/>
      <c r="AL32" s="1222"/>
      <c r="AM32" s="1209"/>
      <c r="AN32" s="1222"/>
      <c r="AO32" s="1222"/>
      <c r="AP32" s="1222"/>
      <c r="AQ32" s="1222"/>
      <c r="AR32" s="1222"/>
      <c r="AS32" s="1222"/>
      <c r="AT32" s="1222"/>
      <c r="AU32" s="1222"/>
      <c r="AV32" s="1222"/>
      <c r="AW32" s="1222"/>
      <c r="AX32" s="1222"/>
      <c r="AY32" s="1216"/>
      <c r="AZ32" s="1216"/>
      <c r="BA32" s="1216"/>
      <c r="BB32" s="1219"/>
    </row>
    <row r="33" spans="2:55" s="200" customFormat="1" ht="18" x14ac:dyDescent="0.35">
      <c r="B33" s="1226"/>
      <c r="C33" s="1209"/>
      <c r="D33" s="1209"/>
      <c r="E33" s="1209"/>
      <c r="F33" s="1229"/>
      <c r="G33" s="1216"/>
      <c r="H33" s="1235"/>
      <c r="I33" s="1216"/>
      <c r="J33" s="1216"/>
      <c r="K33" s="1216"/>
      <c r="L33" s="1232"/>
      <c r="M33" s="1232"/>
      <c r="N33" s="1209"/>
      <c r="O33" s="1209"/>
      <c r="P33" s="446" t="s">
        <v>218</v>
      </c>
      <c r="Q33" s="1209"/>
      <c r="R33" s="1232"/>
      <c r="S33" s="1209"/>
      <c r="T33" s="1197"/>
      <c r="U33" s="1197"/>
      <c r="V33" s="1209"/>
      <c r="W33" s="1238"/>
      <c r="X33" s="1209"/>
      <c r="Y33" s="1209"/>
      <c r="Z33" s="1238"/>
      <c r="AA33" s="1222"/>
      <c r="AB33" s="1222"/>
      <c r="AC33" s="1222"/>
      <c r="AD33" s="1222"/>
      <c r="AE33" s="589" t="s">
        <v>132</v>
      </c>
      <c r="AF33" s="1222"/>
      <c r="AG33" s="589" t="s">
        <v>133</v>
      </c>
      <c r="AH33" s="1222"/>
      <c r="AI33" s="589" t="s">
        <v>218</v>
      </c>
      <c r="AJ33" s="1222"/>
      <c r="AK33" s="1222"/>
      <c r="AL33" s="1222"/>
      <c r="AM33" s="1209"/>
      <c r="AN33" s="1222"/>
      <c r="AO33" s="1222"/>
      <c r="AP33" s="1222"/>
      <c r="AQ33" s="1222"/>
      <c r="AR33" s="1222"/>
      <c r="AS33" s="1222"/>
      <c r="AT33" s="1222"/>
      <c r="AU33" s="1222"/>
      <c r="AV33" s="1222"/>
      <c r="AW33" s="1222"/>
      <c r="AX33" s="1222"/>
      <c r="AY33" s="1216"/>
      <c r="AZ33" s="1216"/>
      <c r="BA33" s="1216"/>
      <c r="BB33" s="1219"/>
    </row>
    <row r="34" spans="2:55" s="200" customFormat="1" ht="18.600000000000001" thickBot="1" x14ac:dyDescent="0.4">
      <c r="B34" s="1227"/>
      <c r="C34" s="1224"/>
      <c r="D34" s="1224"/>
      <c r="E34" s="1224"/>
      <c r="F34" s="1230"/>
      <c r="G34" s="1217"/>
      <c r="H34" s="1236"/>
      <c r="I34" s="1217"/>
      <c r="J34" s="1217"/>
      <c r="K34" s="1217"/>
      <c r="L34" s="1233"/>
      <c r="M34" s="1233"/>
      <c r="N34" s="1224"/>
      <c r="O34" s="1224"/>
      <c r="P34" s="447" t="s">
        <v>218</v>
      </c>
      <c r="Q34" s="1224"/>
      <c r="R34" s="1233"/>
      <c r="S34" s="1224"/>
      <c r="T34" s="1240"/>
      <c r="U34" s="1240"/>
      <c r="V34" s="1224"/>
      <c r="W34" s="1239"/>
      <c r="X34" s="1224"/>
      <c r="Y34" s="1224"/>
      <c r="Z34" s="1239"/>
      <c r="AA34" s="1223"/>
      <c r="AB34" s="1223"/>
      <c r="AC34" s="1223"/>
      <c r="AD34" s="1223"/>
      <c r="AE34" s="590" t="s">
        <v>132</v>
      </c>
      <c r="AF34" s="1223"/>
      <c r="AG34" s="590" t="s">
        <v>133</v>
      </c>
      <c r="AH34" s="1223"/>
      <c r="AI34" s="590" t="s">
        <v>218</v>
      </c>
      <c r="AJ34" s="1223"/>
      <c r="AK34" s="1223"/>
      <c r="AL34" s="1223"/>
      <c r="AM34" s="1224"/>
      <c r="AN34" s="1223"/>
      <c r="AO34" s="1223"/>
      <c r="AP34" s="1223"/>
      <c r="AQ34" s="1223"/>
      <c r="AR34" s="1223"/>
      <c r="AS34" s="1223"/>
      <c r="AT34" s="1223"/>
      <c r="AU34" s="1223"/>
      <c r="AV34" s="1223"/>
      <c r="AW34" s="1223"/>
      <c r="AX34" s="1223"/>
      <c r="AY34" s="1217"/>
      <c r="AZ34" s="1217"/>
      <c r="BA34" s="1217"/>
      <c r="BB34" s="1220"/>
    </row>
    <row r="35" spans="2:55" s="212" customFormat="1" ht="18" x14ac:dyDescent="0.35"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</row>
    <row r="36" spans="2:55" s="200" customFormat="1" ht="18" x14ac:dyDescent="0.35">
      <c r="B36" s="213" t="s">
        <v>73</v>
      </c>
      <c r="J36" s="214"/>
      <c r="K36" s="215" t="s">
        <v>136</v>
      </c>
      <c r="L36" s="200" t="s">
        <v>137</v>
      </c>
      <c r="V36" s="216" t="s">
        <v>132</v>
      </c>
      <c r="W36" s="217" t="s">
        <v>136</v>
      </c>
      <c r="X36" s="218" t="s">
        <v>68</v>
      </c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9" t="s">
        <v>134</v>
      </c>
      <c r="AQ36" s="217" t="s">
        <v>136</v>
      </c>
      <c r="AR36" s="218" t="s">
        <v>64</v>
      </c>
      <c r="BC36" s="220"/>
    </row>
    <row r="37" spans="2:55" s="200" customFormat="1" ht="18" x14ac:dyDescent="0.35">
      <c r="V37" s="218"/>
      <c r="W37" s="218"/>
      <c r="X37" s="218"/>
      <c r="Y37" s="218"/>
      <c r="Z37" s="218"/>
      <c r="AA37" s="218"/>
      <c r="AB37" s="218"/>
      <c r="AC37" s="218"/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  <c r="AO37" s="218"/>
      <c r="AP37" s="218"/>
      <c r="AQ37" s="218"/>
      <c r="AR37" s="218"/>
    </row>
    <row r="38" spans="2:55" s="200" customFormat="1" ht="18" x14ac:dyDescent="0.35">
      <c r="J38" s="197" t="s">
        <v>138</v>
      </c>
      <c r="K38" s="221" t="s">
        <v>136</v>
      </c>
      <c r="L38" s="222" t="s">
        <v>139</v>
      </c>
      <c r="M38" s="222"/>
      <c r="N38" s="222"/>
      <c r="O38" s="222"/>
      <c r="P38" s="222"/>
      <c r="Q38" s="222"/>
      <c r="R38" s="222"/>
      <c r="V38" s="216" t="s">
        <v>133</v>
      </c>
      <c r="W38" s="217" t="s">
        <v>136</v>
      </c>
      <c r="X38" s="218" t="s">
        <v>69</v>
      </c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6" t="s">
        <v>129</v>
      </c>
      <c r="AQ38" s="217" t="s">
        <v>136</v>
      </c>
      <c r="AR38" s="218" t="s">
        <v>140</v>
      </c>
      <c r="AU38" s="215"/>
    </row>
    <row r="39" spans="2:55" s="200" customFormat="1" ht="18" x14ac:dyDescent="0.35">
      <c r="J39" s="222"/>
      <c r="K39" s="222"/>
      <c r="L39" s="223" t="s">
        <v>141</v>
      </c>
      <c r="M39" s="222"/>
      <c r="N39" s="222"/>
      <c r="O39" s="222"/>
      <c r="P39" s="222"/>
      <c r="Q39" s="222"/>
      <c r="R39" s="222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 t="s">
        <v>77</v>
      </c>
      <c r="AK39" s="218"/>
      <c r="AL39" s="218"/>
      <c r="AM39" s="218"/>
      <c r="AN39" s="218"/>
      <c r="AO39" s="218"/>
      <c r="AP39" s="218"/>
      <c r="AQ39" s="218"/>
      <c r="AR39" s="218"/>
    </row>
    <row r="40" spans="2:55" s="200" customFormat="1" ht="18" x14ac:dyDescent="0.35">
      <c r="J40" s="224"/>
      <c r="K40" s="215"/>
      <c r="L40" s="222"/>
      <c r="M40" s="222"/>
      <c r="V40" s="583" t="s">
        <v>255</v>
      </c>
      <c r="W40" s="581" t="s">
        <v>136</v>
      </c>
      <c r="X40" s="580" t="s">
        <v>256</v>
      </c>
      <c r="Y40" s="580"/>
      <c r="Z40" s="580"/>
      <c r="AA40" s="580"/>
      <c r="AB40" s="580"/>
      <c r="AC40" s="580"/>
      <c r="AD40" s="580"/>
      <c r="AE40" s="580"/>
      <c r="AF40" s="580"/>
      <c r="AG40" s="580"/>
      <c r="AH40" s="580"/>
      <c r="AI40" s="580"/>
      <c r="AJ40" s="582"/>
      <c r="AK40" s="218"/>
      <c r="AL40" s="218"/>
      <c r="AM40" s="218"/>
      <c r="AN40" s="218"/>
      <c r="AO40" s="218"/>
      <c r="AP40" s="216" t="s">
        <v>135</v>
      </c>
      <c r="AQ40" s="217" t="s">
        <v>136</v>
      </c>
      <c r="AR40" s="218" t="s">
        <v>142</v>
      </c>
    </row>
    <row r="41" spans="2:55" ht="18" x14ac:dyDescent="0.35">
      <c r="V41" s="584"/>
      <c r="W41" s="584"/>
      <c r="X41" s="585" t="s">
        <v>257</v>
      </c>
      <c r="Y41" s="584"/>
      <c r="Z41" s="584"/>
      <c r="AA41" s="584"/>
      <c r="AB41" s="584"/>
      <c r="AC41" s="584"/>
      <c r="AD41" s="584"/>
      <c r="AE41" s="584"/>
      <c r="AF41" s="584"/>
      <c r="AG41" s="584"/>
      <c r="AH41" s="584"/>
      <c r="AI41" s="584"/>
      <c r="AJ41" s="584"/>
      <c r="AK41" s="225"/>
      <c r="AL41" s="225"/>
      <c r="AM41" s="225"/>
      <c r="AN41" s="225"/>
      <c r="AO41" s="225"/>
    </row>
  </sheetData>
  <mergeCells count="266">
    <mergeCell ref="O29:O34"/>
    <mergeCell ref="AX15:AX20"/>
    <mergeCell ref="AY15:AY20"/>
    <mergeCell ref="AZ15:AZ20"/>
    <mergeCell ref="BA15:BA20"/>
    <mergeCell ref="BB15:BB20"/>
    <mergeCell ref="S15:S20"/>
    <mergeCell ref="S22:S27"/>
    <mergeCell ref="AO22:AO27"/>
    <mergeCell ref="S29:S34"/>
    <mergeCell ref="AL15:AL20"/>
    <mergeCell ref="AM15:AM20"/>
    <mergeCell ref="AN15:AN20"/>
    <mergeCell ref="AQ15:AQ20"/>
    <mergeCell ref="AR15:AR20"/>
    <mergeCell ref="AT15:AT20"/>
    <mergeCell ref="AU15:AU20"/>
    <mergeCell ref="AV15:AV20"/>
    <mergeCell ref="AW15:AW20"/>
    <mergeCell ref="AC15:AC20"/>
    <mergeCell ref="AD15:AD20"/>
    <mergeCell ref="AE15:AE20"/>
    <mergeCell ref="AF15:AF20"/>
    <mergeCell ref="AG15:AG20"/>
    <mergeCell ref="AH15:AH20"/>
    <mergeCell ref="AI15:AI20"/>
    <mergeCell ref="AJ15:AJ20"/>
    <mergeCell ref="AK15:AK20"/>
    <mergeCell ref="T15:T20"/>
    <mergeCell ref="U15:U20"/>
    <mergeCell ref="V15:V20"/>
    <mergeCell ref="W15:W20"/>
    <mergeCell ref="X15:X20"/>
    <mergeCell ref="Y15:Y20"/>
    <mergeCell ref="Z15:Z20"/>
    <mergeCell ref="AA15:AA20"/>
    <mergeCell ref="AB15:AB20"/>
    <mergeCell ref="K15:K20"/>
    <mergeCell ref="L15:L20"/>
    <mergeCell ref="M15:M20"/>
    <mergeCell ref="N15:N20"/>
    <mergeCell ref="O15:O20"/>
    <mergeCell ref="P15:P20"/>
    <mergeCell ref="Q15:Q20"/>
    <mergeCell ref="R15:R20"/>
    <mergeCell ref="B15:B20"/>
    <mergeCell ref="C15:C20"/>
    <mergeCell ref="D15:D20"/>
    <mergeCell ref="E15:E20"/>
    <mergeCell ref="F15:F20"/>
    <mergeCell ref="G15:G20"/>
    <mergeCell ref="H15:H20"/>
    <mergeCell ref="I15:I20"/>
    <mergeCell ref="J15:J20"/>
    <mergeCell ref="M29:M34"/>
    <mergeCell ref="AF29:AF34"/>
    <mergeCell ref="Q29:Q34"/>
    <mergeCell ref="AD29:AD34"/>
    <mergeCell ref="AN29:AN34"/>
    <mergeCell ref="AC29:AC34"/>
    <mergeCell ref="AF22:AF27"/>
    <mergeCell ref="AG22:AG27"/>
    <mergeCell ref="V22:V27"/>
    <mergeCell ref="W22:W27"/>
    <mergeCell ref="X22:X27"/>
    <mergeCell ref="Y22:Y27"/>
    <mergeCell ref="Z22:Z27"/>
    <mergeCell ref="AA22:AA27"/>
    <mergeCell ref="Q22:Q27"/>
    <mergeCell ref="R22:R27"/>
    <mergeCell ref="T22:T27"/>
    <mergeCell ref="U22:U27"/>
    <mergeCell ref="AB22:AB27"/>
    <mergeCell ref="AC22:AC27"/>
    <mergeCell ref="AD22:AD27"/>
    <mergeCell ref="AE22:AE27"/>
    <mergeCell ref="V29:V34"/>
    <mergeCell ref="W29:W34"/>
    <mergeCell ref="B1:BB1"/>
    <mergeCell ref="B3:B6"/>
    <mergeCell ref="C3:F3"/>
    <mergeCell ref="G3:G5"/>
    <mergeCell ref="H3:J3"/>
    <mergeCell ref="K3:K5"/>
    <mergeCell ref="L3:O3"/>
    <mergeCell ref="P3:S3"/>
    <mergeCell ref="T3:T5"/>
    <mergeCell ref="U3:W3"/>
    <mergeCell ref="AQ4:AQ5"/>
    <mergeCell ref="AR4:AR5"/>
    <mergeCell ref="X3:X5"/>
    <mergeCell ref="Y3:AA3"/>
    <mergeCell ref="AB3:AB5"/>
    <mergeCell ref="AC3:AF3"/>
    <mergeCell ref="AG3:AG5"/>
    <mergeCell ref="AH3:AJ3"/>
    <mergeCell ref="N4:N5"/>
    <mergeCell ref="AY3:BB3"/>
    <mergeCell ref="C4:C5"/>
    <mergeCell ref="D4:D5"/>
    <mergeCell ref="E4:E5"/>
    <mergeCell ref="F4:F5"/>
    <mergeCell ref="H4:H5"/>
    <mergeCell ref="I4:I5"/>
    <mergeCell ref="J4:J5"/>
    <mergeCell ref="L4:L5"/>
    <mergeCell ref="M4:M5"/>
    <mergeCell ref="AK3:AK5"/>
    <mergeCell ref="AL3:AO3"/>
    <mergeCell ref="AP3:AS3"/>
    <mergeCell ref="AT3:AT5"/>
    <mergeCell ref="O4:O5"/>
    <mergeCell ref="P4:P5"/>
    <mergeCell ref="Q4:Q5"/>
    <mergeCell ref="R4:R5"/>
    <mergeCell ref="S4:S5"/>
    <mergeCell ref="AU3:AW3"/>
    <mergeCell ref="AX3:AX5"/>
    <mergeCell ref="AO4:AO5"/>
    <mergeCell ref="AP4:AP5"/>
    <mergeCell ref="U4:U5"/>
    <mergeCell ref="V4:V5"/>
    <mergeCell ref="AC4:AC5"/>
    <mergeCell ref="AD4:AD5"/>
    <mergeCell ref="AE4:AE5"/>
    <mergeCell ref="AF4:AF5"/>
    <mergeCell ref="Z4:Z5"/>
    <mergeCell ref="AA4:AA5"/>
    <mergeCell ref="W4:W5"/>
    <mergeCell ref="Y4:Y5"/>
    <mergeCell ref="BA4:BA5"/>
    <mergeCell ref="BB4:BB5"/>
    <mergeCell ref="AU4:AU5"/>
    <mergeCell ref="AV4:AV5"/>
    <mergeCell ref="AW4:AW5"/>
    <mergeCell ref="AY4:AY5"/>
    <mergeCell ref="AZ4:AZ5"/>
    <mergeCell ref="AS4:AS5"/>
    <mergeCell ref="AH4:AH5"/>
    <mergeCell ref="AI4:AI5"/>
    <mergeCell ref="AJ4:AJ5"/>
    <mergeCell ref="AL4:AL5"/>
    <mergeCell ref="AM4:AM5"/>
    <mergeCell ref="AN4:AN5"/>
    <mergeCell ref="B22:B27"/>
    <mergeCell ref="C22:C27"/>
    <mergeCell ref="D22:D27"/>
    <mergeCell ref="E22:E27"/>
    <mergeCell ref="F22:F27"/>
    <mergeCell ref="G22:G27"/>
    <mergeCell ref="H22:H27"/>
    <mergeCell ref="I22:I27"/>
    <mergeCell ref="P22:P27"/>
    <mergeCell ref="J22:J27"/>
    <mergeCell ref="K22:K27"/>
    <mergeCell ref="L22:L27"/>
    <mergeCell ref="M22:M27"/>
    <mergeCell ref="N22:N27"/>
    <mergeCell ref="O22:O27"/>
    <mergeCell ref="B29:B34"/>
    <mergeCell ref="C29:C34"/>
    <mergeCell ref="D29:D34"/>
    <mergeCell ref="E29:E34"/>
    <mergeCell ref="F29:F34"/>
    <mergeCell ref="G29:G34"/>
    <mergeCell ref="BA22:BA27"/>
    <mergeCell ref="AH22:AH27"/>
    <mergeCell ref="AI22:AI27"/>
    <mergeCell ref="AJ22:AJ27"/>
    <mergeCell ref="AK22:AK27"/>
    <mergeCell ref="AL22:AL27"/>
    <mergeCell ref="N29:N34"/>
    <mergeCell ref="R29:R34"/>
    <mergeCell ref="H29:H34"/>
    <mergeCell ref="I29:I34"/>
    <mergeCell ref="J29:J34"/>
    <mergeCell ref="K29:K34"/>
    <mergeCell ref="L29:L34"/>
    <mergeCell ref="Z29:Z34"/>
    <mergeCell ref="AA29:AA34"/>
    <mergeCell ref="AB29:AB34"/>
    <mergeCell ref="T29:T34"/>
    <mergeCell ref="U29:U34"/>
    <mergeCell ref="BB22:BB27"/>
    <mergeCell ref="AU22:AU27"/>
    <mergeCell ref="AV22:AV27"/>
    <mergeCell ref="AW22:AW27"/>
    <mergeCell ref="AX22:AX27"/>
    <mergeCell ref="AY22:AY27"/>
    <mergeCell ref="AZ22:AZ27"/>
    <mergeCell ref="AN22:AN27"/>
    <mergeCell ref="AT22:AT27"/>
    <mergeCell ref="AR22:AR27"/>
    <mergeCell ref="AQ22:AQ27"/>
    <mergeCell ref="X29:X34"/>
    <mergeCell ref="Y29:Y34"/>
    <mergeCell ref="AZ29:AZ34"/>
    <mergeCell ref="AL29:AL34"/>
    <mergeCell ref="AM29:AM34"/>
    <mergeCell ref="AQ29:AQ34"/>
    <mergeCell ref="AO29:AO34"/>
    <mergeCell ref="AP29:AP34"/>
    <mergeCell ref="AK29:AK34"/>
    <mergeCell ref="AH29:AH34"/>
    <mergeCell ref="AJ29:AJ34"/>
    <mergeCell ref="BA29:BA34"/>
    <mergeCell ref="BB29:BB34"/>
    <mergeCell ref="AR29:AR34"/>
    <mergeCell ref="AU29:AU34"/>
    <mergeCell ref="AV29:AV34"/>
    <mergeCell ref="AW29:AW34"/>
    <mergeCell ref="AS29:AS34"/>
    <mergeCell ref="AT29:AT34"/>
    <mergeCell ref="AX29:AX34"/>
    <mergeCell ref="AY29:AY34"/>
    <mergeCell ref="K8:K13"/>
    <mergeCell ref="L8:L13"/>
    <mergeCell ref="B8:B13"/>
    <mergeCell ref="C8:C13"/>
    <mergeCell ref="D8:D13"/>
    <mergeCell ref="E8:E13"/>
    <mergeCell ref="F8:F13"/>
    <mergeCell ref="G8:G13"/>
    <mergeCell ref="H8:H13"/>
    <mergeCell ref="I8:I13"/>
    <mergeCell ref="J8:J13"/>
    <mergeCell ref="BB8:BB13"/>
    <mergeCell ref="AJ8:AJ13"/>
    <mergeCell ref="AK8:AK13"/>
    <mergeCell ref="AL8:AL13"/>
    <mergeCell ref="AM8:AM13"/>
    <mergeCell ref="AY8:AY13"/>
    <mergeCell ref="BA8:BA13"/>
    <mergeCell ref="X8:X13"/>
    <mergeCell ref="V8:V13"/>
    <mergeCell ref="W8:W13"/>
    <mergeCell ref="AZ8:AZ13"/>
    <mergeCell ref="AH8:AH13"/>
    <mergeCell ref="AE8:AE13"/>
    <mergeCell ref="AX8:AX13"/>
    <mergeCell ref="AT8:AT13"/>
    <mergeCell ref="AU8:AU13"/>
    <mergeCell ref="AV8:AV13"/>
    <mergeCell ref="AW8:AW13"/>
    <mergeCell ref="AI8:AI13"/>
    <mergeCell ref="AN8:AN13"/>
    <mergeCell ref="AO8:AO13"/>
    <mergeCell ref="AP8:AP13"/>
    <mergeCell ref="AQ8:AQ13"/>
    <mergeCell ref="AF8:AF13"/>
    <mergeCell ref="AG8:AG13"/>
    <mergeCell ref="R8:R13"/>
    <mergeCell ref="U8:U13"/>
    <mergeCell ref="M8:M13"/>
    <mergeCell ref="N8:N13"/>
    <mergeCell ref="O8:O13"/>
    <mergeCell ref="P8:P13"/>
    <mergeCell ref="Q8:Q13"/>
    <mergeCell ref="S8:S13"/>
    <mergeCell ref="AB8:AB13"/>
    <mergeCell ref="AC8:AC13"/>
    <mergeCell ref="AD8:AD13"/>
    <mergeCell ref="Y8:Y13"/>
    <mergeCell ref="Z8:Z13"/>
    <mergeCell ref="AA8:AA13"/>
    <mergeCell ref="T8:T13"/>
  </mergeCells>
  <pageMargins left="0.7" right="0.7" top="0.75" bottom="0.75" header="0.3" footer="0.3"/>
  <pageSetup paperSize="9" orientation="portrait" r:id="rId1"/>
  <ignoredErrors>
    <ignoredError sqref="B21:BB21 B28:BB28 B23:B27 B30:B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0"/>
  <sheetViews>
    <sheetView zoomScale="90" zoomScaleNormal="90" workbookViewId="0">
      <selection activeCell="E11" sqref="E11"/>
    </sheetView>
  </sheetViews>
  <sheetFormatPr defaultColWidth="9.109375" defaultRowHeight="18" x14ac:dyDescent="0.35"/>
  <cols>
    <col min="1" max="1" width="5" style="227" customWidth="1"/>
    <col min="2" max="2" width="9.88671875" style="227" customWidth="1"/>
    <col min="3" max="4" width="22" style="227" customWidth="1"/>
    <col min="5" max="5" width="15.44140625" style="227" customWidth="1"/>
    <col min="6" max="6" width="13.44140625" style="227" customWidth="1"/>
    <col min="7" max="7" width="19.5546875" style="227" customWidth="1"/>
    <col min="8" max="8" width="13.44140625" style="227" customWidth="1"/>
    <col min="9" max="10" width="13.44140625" style="586" customWidth="1"/>
    <col min="11" max="15" width="13.44140625" style="227" customWidth="1"/>
    <col min="16" max="16" width="17.33203125" style="227" customWidth="1"/>
    <col min="17" max="16384" width="9.109375" style="227"/>
  </cols>
  <sheetData>
    <row r="1" spans="2:16" s="226" customFormat="1" x14ac:dyDescent="0.35">
      <c r="B1" s="1261" t="s">
        <v>143</v>
      </c>
      <c r="C1" s="1261"/>
      <c r="D1" s="1261"/>
      <c r="E1" s="1261"/>
      <c r="F1" s="1261"/>
      <c r="G1" s="1261"/>
      <c r="H1" s="1261"/>
      <c r="I1" s="1261"/>
      <c r="J1" s="1261"/>
      <c r="K1" s="1261"/>
      <c r="L1" s="1261"/>
      <c r="M1" s="1261"/>
      <c r="N1" s="1261"/>
      <c r="O1" s="1261"/>
      <c r="P1" s="1261"/>
    </row>
    <row r="2" spans="2:16" ht="18.600000000000001" thickBot="1" x14ac:dyDescent="0.4"/>
    <row r="3" spans="2:16" ht="18" customHeight="1" x14ac:dyDescent="0.35">
      <c r="B3" s="1262" t="s">
        <v>144</v>
      </c>
      <c r="C3" s="1264" t="s">
        <v>145</v>
      </c>
      <c r="D3" s="1265"/>
      <c r="E3" s="1264" t="s">
        <v>146</v>
      </c>
      <c r="F3" s="1265"/>
      <c r="G3" s="1264" t="s">
        <v>254</v>
      </c>
      <c r="H3" s="1265"/>
      <c r="I3" s="1264" t="s">
        <v>269</v>
      </c>
      <c r="J3" s="1265"/>
      <c r="K3" s="1264" t="s">
        <v>147</v>
      </c>
      <c r="L3" s="1265"/>
      <c r="M3" s="1264" t="s">
        <v>148</v>
      </c>
      <c r="N3" s="1265"/>
      <c r="O3" s="1268" t="s">
        <v>149</v>
      </c>
      <c r="P3" s="1270" t="s">
        <v>150</v>
      </c>
    </row>
    <row r="4" spans="2:16" ht="75.75" customHeight="1" thickBot="1" x14ac:dyDescent="0.4">
      <c r="B4" s="1263"/>
      <c r="C4" s="1266"/>
      <c r="D4" s="1267"/>
      <c r="E4" s="1266"/>
      <c r="F4" s="1267"/>
      <c r="G4" s="1266"/>
      <c r="H4" s="1267"/>
      <c r="I4" s="1266"/>
      <c r="J4" s="1267"/>
      <c r="K4" s="1266"/>
      <c r="L4" s="1267"/>
      <c r="M4" s="1266"/>
      <c r="N4" s="1267"/>
      <c r="O4" s="1269"/>
      <c r="P4" s="1271"/>
    </row>
    <row r="5" spans="2:16" s="231" customFormat="1" ht="15" customHeight="1" thickBot="1" x14ac:dyDescent="0.3">
      <c r="B5" s="228">
        <v>1</v>
      </c>
      <c r="C5" s="1259">
        <v>2</v>
      </c>
      <c r="D5" s="1260"/>
      <c r="E5" s="1259">
        <v>3</v>
      </c>
      <c r="F5" s="1260"/>
      <c r="G5" s="1259">
        <v>4</v>
      </c>
      <c r="H5" s="1260"/>
      <c r="I5" s="1259">
        <v>5</v>
      </c>
      <c r="J5" s="1260"/>
      <c r="K5" s="1259">
        <v>6</v>
      </c>
      <c r="L5" s="1260"/>
      <c r="M5" s="1259">
        <v>7</v>
      </c>
      <c r="N5" s="1260"/>
      <c r="O5" s="229">
        <v>8</v>
      </c>
      <c r="P5" s="230">
        <v>9</v>
      </c>
    </row>
    <row r="6" spans="2:16" x14ac:dyDescent="0.35">
      <c r="B6" s="232"/>
      <c r="C6" s="233" t="s">
        <v>151</v>
      </c>
      <c r="D6" s="234" t="s">
        <v>152</v>
      </c>
      <c r="E6" s="233" t="s">
        <v>151</v>
      </c>
      <c r="F6" s="234" t="s">
        <v>152</v>
      </c>
      <c r="G6" s="233" t="s">
        <v>151</v>
      </c>
      <c r="H6" s="234" t="s">
        <v>152</v>
      </c>
      <c r="I6" s="587"/>
      <c r="J6" s="587"/>
      <c r="K6" s="233" t="s">
        <v>151</v>
      </c>
      <c r="L6" s="234" t="s">
        <v>152</v>
      </c>
      <c r="M6" s="233" t="s">
        <v>151</v>
      </c>
      <c r="N6" s="234" t="s">
        <v>152</v>
      </c>
      <c r="O6" s="234" t="s">
        <v>152</v>
      </c>
      <c r="P6" s="235" t="s">
        <v>152</v>
      </c>
    </row>
    <row r="7" spans="2:16" s="236" customFormat="1" ht="21" customHeight="1" x14ac:dyDescent="0.35">
      <c r="B7" s="592" t="s">
        <v>153</v>
      </c>
      <c r="C7" s="646" t="s">
        <v>183</v>
      </c>
      <c r="D7" s="647" t="s">
        <v>182</v>
      </c>
      <c r="E7" s="646"/>
      <c r="F7" s="647"/>
      <c r="G7" s="646"/>
      <c r="H7" s="647"/>
      <c r="I7" s="647"/>
      <c r="J7" s="647"/>
      <c r="K7" s="646" t="s">
        <v>184</v>
      </c>
      <c r="L7" s="647" t="s">
        <v>185</v>
      </c>
      <c r="M7" s="646"/>
      <c r="N7" s="647"/>
      <c r="O7" s="647" t="s">
        <v>186</v>
      </c>
      <c r="P7" s="594">
        <v>52</v>
      </c>
    </row>
    <row r="8" spans="2:16" s="237" customFormat="1" ht="21" customHeight="1" x14ac:dyDescent="0.35">
      <c r="B8" s="592" t="s">
        <v>154</v>
      </c>
      <c r="C8" s="646" t="s">
        <v>263</v>
      </c>
      <c r="D8" s="647" t="s">
        <v>262</v>
      </c>
      <c r="E8" s="646" t="s">
        <v>239</v>
      </c>
      <c r="F8" s="646" t="s">
        <v>240</v>
      </c>
      <c r="G8" s="646" t="s">
        <v>241</v>
      </c>
      <c r="H8" s="646" t="s">
        <v>242</v>
      </c>
      <c r="I8" s="646"/>
      <c r="J8" s="646"/>
      <c r="K8" s="646" t="s">
        <v>239</v>
      </c>
      <c r="L8" s="647" t="s">
        <v>240</v>
      </c>
      <c r="M8" s="646"/>
      <c r="N8" s="647"/>
      <c r="O8" s="647" t="s">
        <v>186</v>
      </c>
      <c r="P8" s="594">
        <v>52</v>
      </c>
    </row>
    <row r="9" spans="2:16" s="588" customFormat="1" ht="21" customHeight="1" x14ac:dyDescent="0.35">
      <c r="B9" s="592" t="s">
        <v>155</v>
      </c>
      <c r="C9" s="646" t="s">
        <v>265</v>
      </c>
      <c r="D9" s="647" t="s">
        <v>264</v>
      </c>
      <c r="E9" s="646" t="s">
        <v>241</v>
      </c>
      <c r="F9" s="646" t="s">
        <v>242</v>
      </c>
      <c r="G9" s="646" t="s">
        <v>266</v>
      </c>
      <c r="H9" s="646" t="s">
        <v>267</v>
      </c>
      <c r="I9" s="646"/>
      <c r="J9" s="646"/>
      <c r="K9" s="646" t="s">
        <v>239</v>
      </c>
      <c r="L9" s="647" t="s">
        <v>240</v>
      </c>
      <c r="M9" s="646"/>
      <c r="N9" s="647"/>
      <c r="O9" s="647" t="s">
        <v>268</v>
      </c>
      <c r="P9" s="594">
        <v>52</v>
      </c>
    </row>
    <row r="10" spans="2:16" s="237" customFormat="1" ht="21" customHeight="1" x14ac:dyDescent="0.35">
      <c r="B10" s="592" t="s">
        <v>261</v>
      </c>
      <c r="C10" s="646" t="s">
        <v>271</v>
      </c>
      <c r="D10" s="647" t="s">
        <v>270</v>
      </c>
      <c r="E10" s="646" t="s">
        <v>272</v>
      </c>
      <c r="F10" s="647" t="s">
        <v>273</v>
      </c>
      <c r="G10" s="646" t="s">
        <v>274</v>
      </c>
      <c r="H10" s="647" t="s">
        <v>275</v>
      </c>
      <c r="I10" s="647">
        <v>144</v>
      </c>
      <c r="J10" s="647">
        <v>4</v>
      </c>
      <c r="K10" s="646" t="s">
        <v>276</v>
      </c>
      <c r="L10" s="647" t="s">
        <v>277</v>
      </c>
      <c r="M10" s="646">
        <v>216</v>
      </c>
      <c r="N10" s="647">
        <v>6</v>
      </c>
      <c r="O10" s="647" t="s">
        <v>187</v>
      </c>
      <c r="P10" s="594">
        <v>43</v>
      </c>
    </row>
    <row r="11" spans="2:16" s="238" customFormat="1" ht="21" customHeight="1" thickBot="1" x14ac:dyDescent="0.35">
      <c r="B11" s="591" t="s">
        <v>156</v>
      </c>
      <c r="C11" s="648">
        <v>4788</v>
      </c>
      <c r="D11" s="649">
        <v>133</v>
      </c>
      <c r="E11" s="648">
        <v>216</v>
      </c>
      <c r="F11" s="649">
        <v>6</v>
      </c>
      <c r="G11" s="648">
        <v>396</v>
      </c>
      <c r="H11" s="649">
        <v>11</v>
      </c>
      <c r="I11" s="649">
        <v>144</v>
      </c>
      <c r="J11" s="649">
        <v>4</v>
      </c>
      <c r="K11" s="648">
        <v>180</v>
      </c>
      <c r="L11" s="649">
        <v>5</v>
      </c>
      <c r="M11" s="648">
        <v>216</v>
      </c>
      <c r="N11" s="649">
        <v>6</v>
      </c>
      <c r="O11" s="649">
        <v>34</v>
      </c>
      <c r="P11" s="593">
        <f>SUM(P7:P10)</f>
        <v>199</v>
      </c>
    </row>
    <row r="20" spans="5:5" x14ac:dyDescent="0.35">
      <c r="E20" s="227" t="s">
        <v>77</v>
      </c>
    </row>
  </sheetData>
  <mergeCells count="16">
    <mergeCell ref="M5:N5"/>
    <mergeCell ref="B1:P1"/>
    <mergeCell ref="B3:B4"/>
    <mergeCell ref="C3:D4"/>
    <mergeCell ref="E3:F4"/>
    <mergeCell ref="G3:H4"/>
    <mergeCell ref="K3:L4"/>
    <mergeCell ref="M3:N4"/>
    <mergeCell ref="O3:O4"/>
    <mergeCell ref="P3:P4"/>
    <mergeCell ref="C5:D5"/>
    <mergeCell ref="E5:F5"/>
    <mergeCell ref="G5:H5"/>
    <mergeCell ref="K5:L5"/>
    <mergeCell ref="I5:J5"/>
    <mergeCell ref="I3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120"/>
  <sheetViews>
    <sheetView topLeftCell="B19" zoomScale="50" zoomScaleNormal="50" workbookViewId="0">
      <selection activeCell="C54" sqref="C54"/>
    </sheetView>
  </sheetViews>
  <sheetFormatPr defaultColWidth="9.109375" defaultRowHeight="13.8" x14ac:dyDescent="0.3"/>
  <cols>
    <col min="1" max="1" width="2.6640625" style="166" customWidth="1"/>
    <col min="2" max="2" width="17.109375" style="181" customWidth="1"/>
    <col min="3" max="3" width="91" style="166" customWidth="1"/>
    <col min="4" max="4" width="29.88671875" style="166" customWidth="1"/>
    <col min="5" max="9" width="11.6640625" style="166" customWidth="1"/>
    <col min="10" max="10" width="11.6640625" style="638" customWidth="1"/>
    <col min="11" max="11" width="11.6640625" style="178" customWidth="1"/>
    <col min="12" max="19" width="11.6640625" style="166" customWidth="1"/>
    <col min="20" max="21" width="11.6640625" style="638" customWidth="1"/>
    <col min="22" max="23" width="11.6640625" style="166" customWidth="1"/>
    <col min="24" max="25" width="12.33203125" style="166" customWidth="1"/>
    <col min="26" max="26" width="12.5546875" style="165" customWidth="1"/>
    <col min="27" max="27" width="16.88671875" style="166" customWidth="1"/>
    <col min="28" max="28" width="53" style="166" customWidth="1"/>
    <col min="29" max="16384" width="9.109375" style="166"/>
  </cols>
  <sheetData>
    <row r="1" spans="2:26" s="6" customFormat="1" ht="33" customHeight="1" thickBot="1" x14ac:dyDescent="0.35">
      <c r="B1" s="3" t="s">
        <v>347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595"/>
      <c r="U1" s="595"/>
      <c r="V1" s="4"/>
      <c r="W1" s="4"/>
      <c r="X1" s="4"/>
      <c r="Y1" s="4"/>
      <c r="Z1" s="5"/>
    </row>
    <row r="2" spans="2:26" s="10" customFormat="1" ht="15" customHeight="1" x14ac:dyDescent="0.3">
      <c r="B2" s="1279" t="s">
        <v>0</v>
      </c>
      <c r="C2" s="1279" t="s">
        <v>1</v>
      </c>
      <c r="D2" s="1279" t="s">
        <v>2</v>
      </c>
      <c r="E2" s="1335" t="s">
        <v>3</v>
      </c>
      <c r="F2" s="1335" t="s">
        <v>4</v>
      </c>
      <c r="G2" s="1284" t="s">
        <v>5</v>
      </c>
      <c r="H2" s="1285"/>
      <c r="I2" s="1284" t="s">
        <v>6</v>
      </c>
      <c r="J2" s="1285"/>
      <c r="K2" s="1285"/>
      <c r="L2" s="1285"/>
      <c r="M2" s="1285"/>
      <c r="N2" s="1285"/>
      <c r="O2" s="1285"/>
      <c r="P2" s="1284" t="s">
        <v>78</v>
      </c>
      <c r="Q2" s="1285"/>
      <c r="R2" s="1285"/>
      <c r="S2" s="1285"/>
      <c r="T2" s="1285"/>
      <c r="U2" s="1285"/>
      <c r="V2" s="1285"/>
      <c r="W2" s="1338"/>
      <c r="Z2" s="11"/>
    </row>
    <row r="3" spans="2:26" s="10" customFormat="1" ht="18" x14ac:dyDescent="0.3">
      <c r="B3" s="1280"/>
      <c r="C3" s="1280"/>
      <c r="D3" s="1280"/>
      <c r="E3" s="1336"/>
      <c r="F3" s="1336"/>
      <c r="G3" s="1286"/>
      <c r="H3" s="1287"/>
      <c r="I3" s="1286"/>
      <c r="J3" s="1309"/>
      <c r="K3" s="1287"/>
      <c r="L3" s="1287"/>
      <c r="M3" s="1287"/>
      <c r="N3" s="1287"/>
      <c r="O3" s="1287"/>
      <c r="P3" s="1286"/>
      <c r="Q3" s="1287"/>
      <c r="R3" s="1287"/>
      <c r="S3" s="1287"/>
      <c r="T3" s="1287"/>
      <c r="U3" s="1287"/>
      <c r="V3" s="1287"/>
      <c r="W3" s="1339"/>
      <c r="Z3" s="11"/>
    </row>
    <row r="4" spans="2:26" s="10" customFormat="1" ht="33.75" customHeight="1" thickBot="1" x14ac:dyDescent="0.35">
      <c r="B4" s="1280"/>
      <c r="C4" s="1280"/>
      <c r="D4" s="1280"/>
      <c r="E4" s="1336"/>
      <c r="F4" s="1336"/>
      <c r="G4" s="1288"/>
      <c r="H4" s="1289"/>
      <c r="I4" s="1288"/>
      <c r="J4" s="1289"/>
      <c r="K4" s="1289"/>
      <c r="L4" s="1289"/>
      <c r="M4" s="1289"/>
      <c r="N4" s="1289"/>
      <c r="O4" s="1289"/>
      <c r="P4" s="1288"/>
      <c r="Q4" s="1289"/>
      <c r="R4" s="1289"/>
      <c r="S4" s="1289"/>
      <c r="T4" s="1289"/>
      <c r="U4" s="1289"/>
      <c r="V4" s="1289"/>
      <c r="W4" s="1340"/>
      <c r="Z4" s="11"/>
    </row>
    <row r="5" spans="2:26" s="10" customFormat="1" ht="34.5" customHeight="1" thickBot="1" x14ac:dyDescent="0.35">
      <c r="B5" s="1280"/>
      <c r="C5" s="1280"/>
      <c r="D5" s="1280"/>
      <c r="E5" s="1336"/>
      <c r="F5" s="1336"/>
      <c r="G5" s="1324" t="s">
        <v>7</v>
      </c>
      <c r="H5" s="1290" t="s">
        <v>8</v>
      </c>
      <c r="I5" s="1324" t="s">
        <v>9</v>
      </c>
      <c r="J5" s="1332" t="s">
        <v>281</v>
      </c>
      <c r="K5" s="1327" t="s">
        <v>10</v>
      </c>
      <c r="L5" s="1324" t="s">
        <v>11</v>
      </c>
      <c r="M5" s="1329" t="s">
        <v>12</v>
      </c>
      <c r="N5" s="1330"/>
      <c r="O5" s="1331"/>
      <c r="P5" s="1310" t="s">
        <v>13</v>
      </c>
      <c r="Q5" s="1311"/>
      <c r="R5" s="1310" t="s">
        <v>14</v>
      </c>
      <c r="S5" s="1311"/>
      <c r="T5" s="1310" t="s">
        <v>15</v>
      </c>
      <c r="U5" s="1311"/>
      <c r="V5" s="1310" t="s">
        <v>359</v>
      </c>
      <c r="W5" s="1311"/>
      <c r="Z5" s="11"/>
    </row>
    <row r="6" spans="2:26" s="10" customFormat="1" ht="42" customHeight="1" thickBot="1" x14ac:dyDescent="0.35">
      <c r="B6" s="1280"/>
      <c r="C6" s="1280"/>
      <c r="D6" s="1280"/>
      <c r="E6" s="1336"/>
      <c r="F6" s="1336"/>
      <c r="G6" s="1325"/>
      <c r="H6" s="1291"/>
      <c r="I6" s="1325"/>
      <c r="J6" s="1313"/>
      <c r="K6" s="1327"/>
      <c r="L6" s="1325"/>
      <c r="M6" s="1312" t="s">
        <v>16</v>
      </c>
      <c r="N6" s="1315" t="s">
        <v>17</v>
      </c>
      <c r="O6" s="1312" t="s">
        <v>245</v>
      </c>
      <c r="P6" s="184" t="s">
        <v>18</v>
      </c>
      <c r="Q6" s="185" t="s">
        <v>19</v>
      </c>
      <c r="R6" s="184" t="s">
        <v>20</v>
      </c>
      <c r="S6" s="186" t="s">
        <v>21</v>
      </c>
      <c r="T6" s="639" t="s">
        <v>22</v>
      </c>
      <c r="U6" s="640" t="s">
        <v>23</v>
      </c>
      <c r="V6" s="184" t="s">
        <v>360</v>
      </c>
      <c r="W6" s="187" t="s">
        <v>361</v>
      </c>
      <c r="Z6" s="11"/>
    </row>
    <row r="7" spans="2:26" s="10" customFormat="1" ht="54" customHeight="1" x14ac:dyDescent="0.3">
      <c r="B7" s="1280"/>
      <c r="C7" s="1280"/>
      <c r="D7" s="1280"/>
      <c r="E7" s="1336"/>
      <c r="F7" s="1336"/>
      <c r="G7" s="1325"/>
      <c r="H7" s="1291"/>
      <c r="I7" s="1325"/>
      <c r="J7" s="1313"/>
      <c r="K7" s="1327"/>
      <c r="L7" s="1325"/>
      <c r="M7" s="1313"/>
      <c r="N7" s="1316"/>
      <c r="O7" s="1313"/>
      <c r="P7" s="1318" t="s">
        <v>243</v>
      </c>
      <c r="Q7" s="1321" t="s">
        <v>244</v>
      </c>
      <c r="R7" s="1318" t="s">
        <v>243</v>
      </c>
      <c r="S7" s="1321" t="s">
        <v>355</v>
      </c>
      <c r="T7" s="1318" t="s">
        <v>243</v>
      </c>
      <c r="U7" s="1321" t="s">
        <v>356</v>
      </c>
      <c r="V7" s="1318" t="s">
        <v>357</v>
      </c>
      <c r="W7" s="1321" t="s">
        <v>358</v>
      </c>
      <c r="Z7" s="11"/>
    </row>
    <row r="8" spans="2:26" s="10" customFormat="1" ht="72.75" customHeight="1" x14ac:dyDescent="0.3">
      <c r="B8" s="1280"/>
      <c r="C8" s="1280"/>
      <c r="D8" s="1280"/>
      <c r="E8" s="1336"/>
      <c r="F8" s="1336"/>
      <c r="G8" s="1325"/>
      <c r="H8" s="1291"/>
      <c r="I8" s="1325"/>
      <c r="J8" s="1313"/>
      <c r="K8" s="1327"/>
      <c r="L8" s="1325"/>
      <c r="M8" s="1313"/>
      <c r="N8" s="1316"/>
      <c r="O8" s="1313"/>
      <c r="P8" s="1319"/>
      <c r="Q8" s="1322"/>
      <c r="R8" s="1319"/>
      <c r="S8" s="1322"/>
      <c r="T8" s="1319"/>
      <c r="U8" s="1322"/>
      <c r="V8" s="1319"/>
      <c r="W8" s="1322"/>
      <c r="Z8" s="11"/>
    </row>
    <row r="9" spans="2:26" s="10" customFormat="1" ht="141.75" customHeight="1" thickBot="1" x14ac:dyDescent="0.35">
      <c r="B9" s="1281"/>
      <c r="C9" s="1281"/>
      <c r="D9" s="1281"/>
      <c r="E9" s="1337"/>
      <c r="F9" s="1337"/>
      <c r="G9" s="1326"/>
      <c r="H9" s="1292"/>
      <c r="I9" s="1326"/>
      <c r="J9" s="1314"/>
      <c r="K9" s="1328"/>
      <c r="L9" s="1326"/>
      <c r="M9" s="1314"/>
      <c r="N9" s="1317"/>
      <c r="O9" s="1314"/>
      <c r="P9" s="1320"/>
      <c r="Q9" s="1323"/>
      <c r="R9" s="1320"/>
      <c r="S9" s="1323"/>
      <c r="T9" s="1320"/>
      <c r="U9" s="1323"/>
      <c r="V9" s="1320"/>
      <c r="W9" s="1323"/>
      <c r="Z9" s="11"/>
    </row>
    <row r="10" spans="2:26" s="10" customFormat="1" ht="27" customHeight="1" thickBot="1" x14ac:dyDescent="0.35">
      <c r="B10" s="472" t="s">
        <v>24</v>
      </c>
      <c r="C10" s="472" t="s">
        <v>25</v>
      </c>
      <c r="D10" s="462" t="s">
        <v>224</v>
      </c>
      <c r="E10" s="473">
        <f>E11+E28+E31</f>
        <v>1476</v>
      </c>
      <c r="F10" s="481">
        <v>0</v>
      </c>
      <c r="G10" s="475">
        <v>18</v>
      </c>
      <c r="H10" s="474">
        <v>0</v>
      </c>
      <c r="I10" s="475">
        <v>0</v>
      </c>
      <c r="J10" s="497">
        <v>0</v>
      </c>
      <c r="K10" s="476">
        <v>110</v>
      </c>
      <c r="L10" s="691">
        <f>L11+L28+L31</f>
        <v>1348</v>
      </c>
      <c r="M10" s="497">
        <v>0</v>
      </c>
      <c r="N10" s="692">
        <f>N11+N28+N31</f>
        <v>1057.5</v>
      </c>
      <c r="O10" s="692">
        <f>O11+O28+O31</f>
        <v>290.5</v>
      </c>
      <c r="P10" s="694">
        <f>P11+P28+P31</f>
        <v>580</v>
      </c>
      <c r="Q10" s="693">
        <f>Q11+Q28+Q31</f>
        <v>768</v>
      </c>
      <c r="R10" s="597">
        <v>0</v>
      </c>
      <c r="S10" s="598">
        <v>0</v>
      </c>
      <c r="T10" s="682">
        <v>0</v>
      </c>
      <c r="U10" s="598">
        <v>0</v>
      </c>
      <c r="V10" s="8">
        <v>0</v>
      </c>
      <c r="W10" s="9">
        <v>0</v>
      </c>
      <c r="Z10" s="11"/>
    </row>
    <row r="11" spans="2:26" s="10" customFormat="1" ht="27" customHeight="1" x14ac:dyDescent="0.3">
      <c r="B11" s="463"/>
      <c r="C11" s="463" t="s">
        <v>225</v>
      </c>
      <c r="D11" s="464" t="s">
        <v>376</v>
      </c>
      <c r="E11" s="683">
        <f>E12+E13+E14+E15+E16+E20+E21+E22+E23+E24+E25+E26+E27</f>
        <v>1068</v>
      </c>
      <c r="F11" s="683">
        <f t="shared" ref="F11:Q11" si="0">F12+F13+F14+F15+F16+F20+F21+F22+F23+F24+F25+F26+F27</f>
        <v>0</v>
      </c>
      <c r="G11" s="685">
        <f t="shared" si="0"/>
        <v>12</v>
      </c>
      <c r="H11" s="684">
        <f t="shared" si="0"/>
        <v>0</v>
      </c>
      <c r="I11" s="685">
        <f t="shared" si="0"/>
        <v>0</v>
      </c>
      <c r="J11" s="686">
        <f t="shared" si="0"/>
        <v>0</v>
      </c>
      <c r="K11" s="684">
        <f t="shared" si="0"/>
        <v>24</v>
      </c>
      <c r="L11" s="685">
        <f t="shared" si="0"/>
        <v>1032</v>
      </c>
      <c r="M11" s="686">
        <f t="shared" si="0"/>
        <v>0</v>
      </c>
      <c r="N11" s="686">
        <f t="shared" si="0"/>
        <v>749</v>
      </c>
      <c r="O11" s="695">
        <f t="shared" si="0"/>
        <v>283</v>
      </c>
      <c r="P11" s="685">
        <f t="shared" si="0"/>
        <v>442</v>
      </c>
      <c r="Q11" s="684">
        <f t="shared" si="0"/>
        <v>590</v>
      </c>
      <c r="R11" s="601">
        <v>0</v>
      </c>
      <c r="S11" s="602">
        <v>0</v>
      </c>
      <c r="T11" s="601">
        <v>0</v>
      </c>
      <c r="U11" s="602">
        <v>0</v>
      </c>
      <c r="V11" s="12">
        <v>0</v>
      </c>
      <c r="W11" s="13">
        <v>0</v>
      </c>
      <c r="Z11" s="11"/>
    </row>
    <row r="12" spans="2:26" s="10" customFormat="1" ht="27" customHeight="1" x14ac:dyDescent="0.35">
      <c r="B12" s="465" t="s">
        <v>26</v>
      </c>
      <c r="C12" s="465" t="s">
        <v>188</v>
      </c>
      <c r="D12" s="466" t="s">
        <v>200</v>
      </c>
      <c r="E12" s="485">
        <f>G12+K12+L12</f>
        <v>96</v>
      </c>
      <c r="F12" s="482"/>
      <c r="G12" s="450">
        <v>6</v>
      </c>
      <c r="H12" s="449"/>
      <c r="I12" s="606"/>
      <c r="J12" s="498"/>
      <c r="K12" s="477">
        <v>12</v>
      </c>
      <c r="L12" s="489">
        <v>78</v>
      </c>
      <c r="M12" s="498"/>
      <c r="N12" s="488">
        <v>43</v>
      </c>
      <c r="O12" s="503">
        <v>35</v>
      </c>
      <c r="P12" s="520">
        <v>34</v>
      </c>
      <c r="Q12" s="521">
        <v>44</v>
      </c>
      <c r="R12" s="607"/>
      <c r="S12" s="609"/>
      <c r="T12" s="607"/>
      <c r="U12" s="608"/>
      <c r="V12" s="14"/>
      <c r="W12" s="15"/>
      <c r="Z12" s="11"/>
    </row>
    <row r="13" spans="2:26" s="10" customFormat="1" ht="27" customHeight="1" x14ac:dyDescent="0.35">
      <c r="B13" s="603" t="s">
        <v>27</v>
      </c>
      <c r="C13" s="467" t="s">
        <v>226</v>
      </c>
      <c r="D13" s="1282" t="s">
        <v>202</v>
      </c>
      <c r="E13" s="485">
        <f t="shared" ref="E13:E27" si="1">G13+K13+L13</f>
        <v>78</v>
      </c>
      <c r="F13" s="483"/>
      <c r="G13" s="452"/>
      <c r="H13" s="451"/>
      <c r="I13" s="527"/>
      <c r="J13" s="499"/>
      <c r="K13" s="478"/>
      <c r="L13" s="489">
        <v>78</v>
      </c>
      <c r="M13" s="499"/>
      <c r="N13" s="490">
        <v>50</v>
      </c>
      <c r="O13" s="504">
        <v>28</v>
      </c>
      <c r="P13" s="511">
        <v>34</v>
      </c>
      <c r="Q13" s="522">
        <v>44</v>
      </c>
      <c r="R13" s="610"/>
      <c r="S13" s="612"/>
      <c r="T13" s="610"/>
      <c r="U13" s="611"/>
      <c r="V13" s="16"/>
      <c r="W13" s="17"/>
      <c r="Z13" s="11"/>
    </row>
    <row r="14" spans="2:26" s="10" customFormat="1" ht="27" customHeight="1" x14ac:dyDescent="0.35">
      <c r="B14" s="603" t="s">
        <v>28</v>
      </c>
      <c r="C14" s="465" t="s">
        <v>212</v>
      </c>
      <c r="D14" s="1283"/>
      <c r="E14" s="485">
        <f t="shared" si="1"/>
        <v>42</v>
      </c>
      <c r="F14" s="482"/>
      <c r="G14" s="450"/>
      <c r="H14" s="449"/>
      <c r="I14" s="606"/>
      <c r="J14" s="498"/>
      <c r="K14" s="477"/>
      <c r="L14" s="489">
        <v>42</v>
      </c>
      <c r="M14" s="498"/>
      <c r="N14" s="488">
        <v>42</v>
      </c>
      <c r="O14" s="503"/>
      <c r="P14" s="520">
        <v>18</v>
      </c>
      <c r="Q14" s="523">
        <v>24</v>
      </c>
      <c r="R14" s="610"/>
      <c r="S14" s="612"/>
      <c r="T14" s="610"/>
      <c r="U14" s="611"/>
      <c r="V14" s="16"/>
      <c r="W14" s="17"/>
      <c r="Z14" s="11"/>
    </row>
    <row r="15" spans="2:26" s="10" customFormat="1" ht="27" customHeight="1" x14ac:dyDescent="0.35">
      <c r="B15" s="603" t="s">
        <v>29</v>
      </c>
      <c r="C15" s="465" t="s">
        <v>190</v>
      </c>
      <c r="D15" s="468" t="s">
        <v>201</v>
      </c>
      <c r="E15" s="485">
        <f t="shared" si="1"/>
        <v>78</v>
      </c>
      <c r="F15" s="482"/>
      <c r="G15" s="450"/>
      <c r="H15" s="449"/>
      <c r="I15" s="606"/>
      <c r="J15" s="498"/>
      <c r="K15" s="477"/>
      <c r="L15" s="489">
        <v>78</v>
      </c>
      <c r="M15" s="498"/>
      <c r="N15" s="488"/>
      <c r="O15" s="503">
        <v>78</v>
      </c>
      <c r="P15" s="520">
        <v>34</v>
      </c>
      <c r="Q15" s="523">
        <v>44</v>
      </c>
      <c r="R15" s="607"/>
      <c r="S15" s="609"/>
      <c r="T15" s="607"/>
      <c r="U15" s="608"/>
      <c r="V15" s="14"/>
      <c r="W15" s="15"/>
      <c r="Z15" s="11"/>
    </row>
    <row r="16" spans="2:26" s="599" customFormat="1" ht="27" customHeight="1" x14ac:dyDescent="0.35">
      <c r="B16" s="603" t="s">
        <v>30</v>
      </c>
      <c r="C16" s="603" t="s">
        <v>197</v>
      </c>
      <c r="D16" s="604" t="s">
        <v>230</v>
      </c>
      <c r="E16" s="485">
        <f t="shared" si="1"/>
        <v>252</v>
      </c>
      <c r="F16" s="482"/>
      <c r="G16" s="606">
        <v>6</v>
      </c>
      <c r="H16" s="605"/>
      <c r="I16" s="606"/>
      <c r="J16" s="498"/>
      <c r="K16" s="477">
        <v>12</v>
      </c>
      <c r="L16" s="606">
        <v>234</v>
      </c>
      <c r="M16" s="498"/>
      <c r="N16" s="605">
        <v>214</v>
      </c>
      <c r="O16" s="503">
        <v>20</v>
      </c>
      <c r="P16" s="658">
        <v>102</v>
      </c>
      <c r="Q16" s="643">
        <v>132</v>
      </c>
      <c r="R16" s="610"/>
      <c r="S16" s="612"/>
      <c r="T16" s="610"/>
      <c r="U16" s="611"/>
      <c r="V16" s="610"/>
      <c r="W16" s="612"/>
      <c r="Z16" s="600"/>
    </row>
    <row r="17" spans="2:29" s="599" customFormat="1" ht="27" customHeight="1" x14ac:dyDescent="0.35">
      <c r="B17" s="558" t="s">
        <v>278</v>
      </c>
      <c r="C17" s="559" t="s">
        <v>246</v>
      </c>
      <c r="D17" s="604" t="s">
        <v>247</v>
      </c>
      <c r="E17" s="485">
        <f t="shared" si="1"/>
        <v>118</v>
      </c>
      <c r="F17" s="486"/>
      <c r="G17" s="505"/>
      <c r="H17" s="506"/>
      <c r="I17" s="505"/>
      <c r="J17" s="507"/>
      <c r="K17" s="487"/>
      <c r="L17" s="505">
        <v>118</v>
      </c>
      <c r="M17" s="507"/>
      <c r="N17" s="506">
        <v>100</v>
      </c>
      <c r="O17" s="508">
        <v>18</v>
      </c>
      <c r="P17" s="525">
        <v>52</v>
      </c>
      <c r="Q17" s="526">
        <v>66</v>
      </c>
      <c r="R17" s="610"/>
      <c r="S17" s="612"/>
      <c r="T17" s="610"/>
      <c r="U17" s="611"/>
      <c r="V17" s="610"/>
      <c r="W17" s="612"/>
      <c r="Z17" s="600"/>
    </row>
    <row r="18" spans="2:29" s="599" customFormat="1" ht="27" customHeight="1" x14ac:dyDescent="0.35">
      <c r="B18" s="558" t="s">
        <v>279</v>
      </c>
      <c r="C18" s="559" t="s">
        <v>248</v>
      </c>
      <c r="D18" s="604" t="s">
        <v>247</v>
      </c>
      <c r="E18" s="485">
        <f t="shared" si="1"/>
        <v>80</v>
      </c>
      <c r="F18" s="486"/>
      <c r="G18" s="505"/>
      <c r="H18" s="506"/>
      <c r="I18" s="505"/>
      <c r="J18" s="507"/>
      <c r="K18" s="487"/>
      <c r="L18" s="505">
        <v>80</v>
      </c>
      <c r="M18" s="507"/>
      <c r="N18" s="506">
        <v>68</v>
      </c>
      <c r="O18" s="508">
        <v>12</v>
      </c>
      <c r="P18" s="525">
        <v>34</v>
      </c>
      <c r="Q18" s="526">
        <v>46</v>
      </c>
      <c r="R18" s="610"/>
      <c r="S18" s="612"/>
      <c r="T18" s="610"/>
      <c r="U18" s="611"/>
      <c r="V18" s="610"/>
      <c r="W18" s="612"/>
      <c r="Z18" s="600"/>
    </row>
    <row r="19" spans="2:29" s="599" customFormat="1" ht="27" customHeight="1" x14ac:dyDescent="0.35">
      <c r="B19" s="558" t="s">
        <v>280</v>
      </c>
      <c r="C19" s="559" t="s">
        <v>249</v>
      </c>
      <c r="D19" s="604" t="s">
        <v>247</v>
      </c>
      <c r="E19" s="485">
        <v>36</v>
      </c>
      <c r="F19" s="486"/>
      <c r="G19" s="505"/>
      <c r="H19" s="506"/>
      <c r="I19" s="505"/>
      <c r="J19" s="507"/>
      <c r="K19" s="487"/>
      <c r="L19" s="505">
        <v>36</v>
      </c>
      <c r="M19" s="507"/>
      <c r="N19" s="506">
        <v>34</v>
      </c>
      <c r="O19" s="508">
        <v>2</v>
      </c>
      <c r="P19" s="525">
        <v>16</v>
      </c>
      <c r="Q19" s="526">
        <v>20</v>
      </c>
      <c r="R19" s="610"/>
      <c r="S19" s="612"/>
      <c r="T19" s="610"/>
      <c r="U19" s="611"/>
      <c r="V19" s="610"/>
      <c r="W19" s="612"/>
      <c r="Z19" s="600"/>
    </row>
    <row r="20" spans="2:29" s="10" customFormat="1" ht="27" customHeight="1" x14ac:dyDescent="0.35">
      <c r="B20" s="465" t="s">
        <v>31</v>
      </c>
      <c r="C20" s="465" t="s">
        <v>191</v>
      </c>
      <c r="D20" s="468" t="s">
        <v>201</v>
      </c>
      <c r="E20" s="485">
        <f t="shared" si="1"/>
        <v>78</v>
      </c>
      <c r="F20" s="482"/>
      <c r="G20" s="450"/>
      <c r="H20" s="449"/>
      <c r="I20" s="606"/>
      <c r="J20" s="498"/>
      <c r="K20" s="477"/>
      <c r="L20" s="489">
        <v>78</v>
      </c>
      <c r="M20" s="498"/>
      <c r="N20" s="488">
        <v>73</v>
      </c>
      <c r="O20" s="503">
        <v>5</v>
      </c>
      <c r="P20" s="520">
        <v>34</v>
      </c>
      <c r="Q20" s="523">
        <v>44</v>
      </c>
      <c r="R20" s="607"/>
      <c r="S20" s="609"/>
      <c r="T20" s="607"/>
      <c r="U20" s="608"/>
      <c r="V20" s="14"/>
      <c r="W20" s="15"/>
      <c r="Z20" s="11"/>
    </row>
    <row r="21" spans="2:29" s="10" customFormat="1" ht="27" customHeight="1" x14ac:dyDescent="0.35">
      <c r="B21" s="465" t="s">
        <v>32</v>
      </c>
      <c r="C21" s="465" t="s">
        <v>192</v>
      </c>
      <c r="D21" s="468" t="s">
        <v>201</v>
      </c>
      <c r="E21" s="485">
        <f t="shared" si="1"/>
        <v>82</v>
      </c>
      <c r="F21" s="482"/>
      <c r="G21" s="450"/>
      <c r="H21" s="449"/>
      <c r="I21" s="606"/>
      <c r="J21" s="498"/>
      <c r="K21" s="477"/>
      <c r="L21" s="489">
        <v>82</v>
      </c>
      <c r="M21" s="498"/>
      <c r="N21" s="488">
        <v>65</v>
      </c>
      <c r="O21" s="503">
        <v>17</v>
      </c>
      <c r="P21" s="520">
        <v>34</v>
      </c>
      <c r="Q21" s="523">
        <v>48</v>
      </c>
      <c r="R21" s="607"/>
      <c r="S21" s="609"/>
      <c r="T21" s="607"/>
      <c r="U21" s="608"/>
      <c r="V21" s="14"/>
      <c r="W21" s="15"/>
      <c r="Z21" s="11"/>
    </row>
    <row r="22" spans="2:29" s="10" customFormat="1" ht="27" customHeight="1" x14ac:dyDescent="0.35">
      <c r="B22" s="465" t="s">
        <v>33</v>
      </c>
      <c r="C22" s="467" t="s">
        <v>193</v>
      </c>
      <c r="D22" s="1282" t="s">
        <v>227</v>
      </c>
      <c r="E22" s="485">
        <f t="shared" si="1"/>
        <v>42</v>
      </c>
      <c r="F22" s="483"/>
      <c r="G22" s="452"/>
      <c r="H22" s="451"/>
      <c r="I22" s="527"/>
      <c r="J22" s="499"/>
      <c r="K22" s="478"/>
      <c r="L22" s="489">
        <v>42</v>
      </c>
      <c r="M22" s="499"/>
      <c r="N22" s="490">
        <v>34</v>
      </c>
      <c r="O22" s="504">
        <v>8</v>
      </c>
      <c r="P22" s="511">
        <v>18</v>
      </c>
      <c r="Q22" s="522">
        <v>24</v>
      </c>
      <c r="R22" s="607"/>
      <c r="S22" s="609"/>
      <c r="T22" s="607"/>
      <c r="U22" s="608"/>
      <c r="V22" s="14"/>
      <c r="W22" s="15"/>
      <c r="Z22" s="11"/>
    </row>
    <row r="23" spans="2:29" s="10" customFormat="1" ht="27" customHeight="1" x14ac:dyDescent="0.35">
      <c r="B23" s="467" t="s">
        <v>34</v>
      </c>
      <c r="C23" s="467" t="s">
        <v>194</v>
      </c>
      <c r="D23" s="1283"/>
      <c r="E23" s="485">
        <f t="shared" si="1"/>
        <v>40</v>
      </c>
      <c r="F23" s="483"/>
      <c r="G23" s="452"/>
      <c r="H23" s="451"/>
      <c r="I23" s="527"/>
      <c r="J23" s="499"/>
      <c r="K23" s="478"/>
      <c r="L23" s="489">
        <v>40</v>
      </c>
      <c r="M23" s="499"/>
      <c r="N23" s="490">
        <v>32.5</v>
      </c>
      <c r="O23" s="504">
        <v>7.5</v>
      </c>
      <c r="P23" s="511">
        <v>16</v>
      </c>
      <c r="Q23" s="522">
        <v>24</v>
      </c>
      <c r="R23" s="610"/>
      <c r="S23" s="612"/>
      <c r="T23" s="610"/>
      <c r="U23" s="611"/>
      <c r="V23" s="16"/>
      <c r="W23" s="17"/>
      <c r="Z23" s="11"/>
    </row>
    <row r="24" spans="2:29" s="10" customFormat="1" ht="27" customHeight="1" x14ac:dyDescent="0.35">
      <c r="B24" s="467" t="s">
        <v>35</v>
      </c>
      <c r="C24" s="465" t="s">
        <v>195</v>
      </c>
      <c r="D24" s="468" t="s">
        <v>201</v>
      </c>
      <c r="E24" s="485">
        <f t="shared" si="1"/>
        <v>120</v>
      </c>
      <c r="F24" s="482"/>
      <c r="G24" s="450"/>
      <c r="H24" s="449"/>
      <c r="I24" s="606"/>
      <c r="J24" s="498"/>
      <c r="K24" s="477"/>
      <c r="L24" s="489">
        <v>120</v>
      </c>
      <c r="M24" s="498"/>
      <c r="N24" s="488">
        <v>118</v>
      </c>
      <c r="O24" s="503">
        <v>2</v>
      </c>
      <c r="P24" s="520">
        <v>50</v>
      </c>
      <c r="Q24" s="523">
        <v>70</v>
      </c>
      <c r="R24" s="610"/>
      <c r="S24" s="612"/>
      <c r="T24" s="610"/>
      <c r="U24" s="611"/>
      <c r="V24" s="16"/>
      <c r="W24" s="17"/>
      <c r="Z24" s="11"/>
      <c r="AA24" s="11"/>
      <c r="AB24" s="11"/>
      <c r="AC24" s="11"/>
    </row>
    <row r="25" spans="2:29" s="10" customFormat="1" ht="27" customHeight="1" x14ac:dyDescent="0.35">
      <c r="B25" s="465" t="s">
        <v>36</v>
      </c>
      <c r="C25" s="465" t="s">
        <v>196</v>
      </c>
      <c r="D25" s="468" t="s">
        <v>201</v>
      </c>
      <c r="E25" s="485">
        <f t="shared" si="1"/>
        <v>40</v>
      </c>
      <c r="F25" s="482"/>
      <c r="G25" s="450"/>
      <c r="H25" s="449"/>
      <c r="I25" s="606"/>
      <c r="J25" s="498"/>
      <c r="K25" s="477"/>
      <c r="L25" s="489">
        <v>40</v>
      </c>
      <c r="M25" s="498"/>
      <c r="N25" s="488">
        <v>27.5</v>
      </c>
      <c r="O25" s="503">
        <v>12.5</v>
      </c>
      <c r="P25" s="520">
        <v>16</v>
      </c>
      <c r="Q25" s="523">
        <v>24</v>
      </c>
      <c r="R25" s="607"/>
      <c r="S25" s="609"/>
      <c r="T25" s="607"/>
      <c r="U25" s="608"/>
      <c r="V25" s="14"/>
      <c r="W25" s="15"/>
      <c r="Z25" s="11"/>
      <c r="AA25" s="11"/>
      <c r="AB25" s="11"/>
      <c r="AC25" s="11"/>
    </row>
    <row r="26" spans="2:29" s="10" customFormat="1" ht="27" customHeight="1" x14ac:dyDescent="0.35">
      <c r="B26" s="467" t="s">
        <v>37</v>
      </c>
      <c r="C26" s="467" t="s">
        <v>238</v>
      </c>
      <c r="D26" s="468" t="s">
        <v>203</v>
      </c>
      <c r="E26" s="485">
        <f t="shared" si="1"/>
        <v>78</v>
      </c>
      <c r="F26" s="483"/>
      <c r="G26" s="452"/>
      <c r="H26" s="451"/>
      <c r="I26" s="527"/>
      <c r="J26" s="499"/>
      <c r="K26" s="478"/>
      <c r="L26" s="489">
        <v>78</v>
      </c>
      <c r="M26" s="499"/>
      <c r="N26" s="490">
        <v>9</v>
      </c>
      <c r="O26" s="504">
        <v>69</v>
      </c>
      <c r="P26" s="524">
        <v>34</v>
      </c>
      <c r="Q26" s="522">
        <v>44</v>
      </c>
      <c r="R26" s="610"/>
      <c r="S26" s="612"/>
      <c r="T26" s="610"/>
      <c r="U26" s="611"/>
      <c r="V26" s="16"/>
      <c r="W26" s="17"/>
      <c r="Z26" s="11"/>
      <c r="AA26" s="11"/>
      <c r="AB26" s="11"/>
      <c r="AC26" s="11"/>
    </row>
    <row r="27" spans="2:29" s="10" customFormat="1" ht="27" customHeight="1" x14ac:dyDescent="0.35">
      <c r="B27" s="465" t="s">
        <v>38</v>
      </c>
      <c r="C27" s="467" t="s">
        <v>211</v>
      </c>
      <c r="D27" s="468" t="s">
        <v>201</v>
      </c>
      <c r="E27" s="485">
        <f t="shared" si="1"/>
        <v>42</v>
      </c>
      <c r="F27" s="483"/>
      <c r="G27" s="452"/>
      <c r="H27" s="451"/>
      <c r="I27" s="527"/>
      <c r="J27" s="499"/>
      <c r="K27" s="478"/>
      <c r="L27" s="489">
        <v>42</v>
      </c>
      <c r="M27" s="499"/>
      <c r="N27" s="490">
        <v>41</v>
      </c>
      <c r="O27" s="504">
        <v>1</v>
      </c>
      <c r="P27" s="511">
        <v>18</v>
      </c>
      <c r="Q27" s="522">
        <v>24</v>
      </c>
      <c r="R27" s="607"/>
      <c r="S27" s="609"/>
      <c r="T27" s="607"/>
      <c r="U27" s="608"/>
      <c r="V27" s="14"/>
      <c r="W27" s="15"/>
      <c r="Z27" s="11"/>
      <c r="AA27" s="11"/>
      <c r="AB27" s="11"/>
      <c r="AC27" s="11"/>
    </row>
    <row r="28" spans="2:29" s="20" customFormat="1" ht="27" customHeight="1" x14ac:dyDescent="0.3">
      <c r="B28" s="469"/>
      <c r="C28" s="470" t="s">
        <v>228</v>
      </c>
      <c r="D28" s="471" t="s">
        <v>377</v>
      </c>
      <c r="E28" s="687">
        <f>E29+E30</f>
        <v>330</v>
      </c>
      <c r="F28" s="687">
        <f t="shared" ref="F28:K28" si="2">F29+F30</f>
        <v>0</v>
      </c>
      <c r="G28" s="690">
        <f t="shared" si="2"/>
        <v>6</v>
      </c>
      <c r="H28" s="689">
        <f t="shared" si="2"/>
        <v>0</v>
      </c>
      <c r="I28" s="690">
        <f t="shared" si="2"/>
        <v>0</v>
      </c>
      <c r="J28" s="696">
        <f t="shared" si="2"/>
        <v>0</v>
      </c>
      <c r="K28" s="689">
        <f t="shared" si="2"/>
        <v>12</v>
      </c>
      <c r="L28" s="615">
        <f>L29+L30</f>
        <v>312</v>
      </c>
      <c r="M28" s="688">
        <f t="shared" ref="M28:O28" si="3">M29+M30</f>
        <v>0</v>
      </c>
      <c r="N28" s="688">
        <f t="shared" si="3"/>
        <v>304.5</v>
      </c>
      <c r="O28" s="500">
        <f t="shared" si="3"/>
        <v>7.5</v>
      </c>
      <c r="P28" s="515">
        <f>P29+P30</f>
        <v>136</v>
      </c>
      <c r="Q28" s="514">
        <f>Q29+Q30</f>
        <v>176</v>
      </c>
      <c r="R28" s="613">
        <v>0</v>
      </c>
      <c r="S28" s="614">
        <v>0</v>
      </c>
      <c r="T28" s="613">
        <v>0</v>
      </c>
      <c r="U28" s="614">
        <v>0</v>
      </c>
      <c r="V28" s="18">
        <v>0</v>
      </c>
      <c r="W28" s="19">
        <v>0</v>
      </c>
      <c r="AA28" s="11"/>
      <c r="AB28" s="11"/>
      <c r="AC28" s="11"/>
    </row>
    <row r="29" spans="2:29" s="10" customFormat="1" ht="27" customHeight="1" x14ac:dyDescent="0.35">
      <c r="B29" s="467" t="s">
        <v>229</v>
      </c>
      <c r="C29" s="465" t="s">
        <v>189</v>
      </c>
      <c r="D29" s="466" t="s">
        <v>200</v>
      </c>
      <c r="E29" s="485">
        <f>G29+K29+L29</f>
        <v>174</v>
      </c>
      <c r="F29" s="482"/>
      <c r="G29" s="450">
        <v>6</v>
      </c>
      <c r="H29" s="449"/>
      <c r="I29" s="606"/>
      <c r="J29" s="498"/>
      <c r="K29" s="477">
        <v>12</v>
      </c>
      <c r="L29" s="489">
        <v>156</v>
      </c>
      <c r="M29" s="498"/>
      <c r="N29" s="488">
        <v>155</v>
      </c>
      <c r="O29" s="503">
        <v>1</v>
      </c>
      <c r="P29" s="642">
        <v>68</v>
      </c>
      <c r="Q29" s="521">
        <v>88</v>
      </c>
      <c r="R29" s="610"/>
      <c r="S29" s="612"/>
      <c r="T29" s="610"/>
      <c r="U29" s="611"/>
      <c r="V29" s="16"/>
      <c r="W29" s="17"/>
      <c r="Z29" s="11"/>
    </row>
    <row r="30" spans="2:29" s="10" customFormat="1" ht="27" customHeight="1" x14ac:dyDescent="0.35">
      <c r="B30" s="467" t="s">
        <v>231</v>
      </c>
      <c r="C30" s="467" t="s">
        <v>198</v>
      </c>
      <c r="D30" s="466" t="s">
        <v>201</v>
      </c>
      <c r="E30" s="485">
        <f>G30+K30+L30</f>
        <v>156</v>
      </c>
      <c r="F30" s="483"/>
      <c r="G30" s="452"/>
      <c r="H30" s="451"/>
      <c r="I30" s="527"/>
      <c r="J30" s="499"/>
      <c r="K30" s="478"/>
      <c r="L30" s="489">
        <v>156</v>
      </c>
      <c r="M30" s="499"/>
      <c r="N30" s="490">
        <v>149.5</v>
      </c>
      <c r="O30" s="504">
        <v>6.5</v>
      </c>
      <c r="P30" s="511">
        <v>68</v>
      </c>
      <c r="Q30" s="644">
        <v>88</v>
      </c>
      <c r="R30" s="610"/>
      <c r="S30" s="612"/>
      <c r="T30" s="610"/>
      <c r="U30" s="611"/>
      <c r="V30" s="16"/>
      <c r="W30" s="17"/>
      <c r="Z30" s="11"/>
    </row>
    <row r="31" spans="2:29" s="10" customFormat="1" ht="27" customHeight="1" x14ac:dyDescent="0.3">
      <c r="B31" s="467"/>
      <c r="C31" s="467" t="s">
        <v>39</v>
      </c>
      <c r="D31" s="468"/>
      <c r="E31" s="479">
        <v>78</v>
      </c>
      <c r="F31" s="484">
        <v>0</v>
      </c>
      <c r="G31" s="454">
        <v>0</v>
      </c>
      <c r="H31" s="453">
        <v>0</v>
      </c>
      <c r="I31" s="528">
        <v>0</v>
      </c>
      <c r="J31" s="501">
        <v>0</v>
      </c>
      <c r="K31" s="480">
        <v>74</v>
      </c>
      <c r="L31" s="492">
        <v>4</v>
      </c>
      <c r="M31" s="501">
        <v>0</v>
      </c>
      <c r="N31" s="491">
        <v>4</v>
      </c>
      <c r="O31" s="502">
        <v>0</v>
      </c>
      <c r="P31" s="516">
        <v>2</v>
      </c>
      <c r="Q31" s="517">
        <v>2</v>
      </c>
      <c r="R31" s="613">
        <v>0</v>
      </c>
      <c r="S31" s="614">
        <v>0</v>
      </c>
      <c r="T31" s="613">
        <v>0</v>
      </c>
      <c r="U31" s="614">
        <v>0</v>
      </c>
      <c r="V31" s="18">
        <v>0</v>
      </c>
      <c r="W31" s="19">
        <v>0</v>
      </c>
      <c r="Z31" s="11"/>
    </row>
    <row r="32" spans="2:29" s="23" customFormat="1" ht="27" customHeight="1" thickBot="1" x14ac:dyDescent="0.4">
      <c r="B32" s="455"/>
      <c r="C32" s="455" t="s">
        <v>40</v>
      </c>
      <c r="D32" s="456"/>
      <c r="E32" s="457"/>
      <c r="F32" s="460"/>
      <c r="G32" s="459">
        <v>18</v>
      </c>
      <c r="H32" s="458"/>
      <c r="I32" s="529"/>
      <c r="J32" s="495"/>
      <c r="K32" s="461"/>
      <c r="L32" s="494"/>
      <c r="M32" s="495"/>
      <c r="N32" s="493"/>
      <c r="O32" s="496"/>
      <c r="P32" s="518"/>
      <c r="Q32" s="519">
        <v>18</v>
      </c>
      <c r="R32" s="616"/>
      <c r="S32" s="617"/>
      <c r="T32" s="616"/>
      <c r="U32" s="641"/>
      <c r="V32" s="21"/>
      <c r="W32" s="22"/>
      <c r="Z32" s="24"/>
    </row>
    <row r="33" spans="2:32" s="10" customFormat="1" ht="27" customHeight="1" thickBot="1" x14ac:dyDescent="0.35">
      <c r="B33" s="854" t="s">
        <v>282</v>
      </c>
      <c r="C33" s="855" t="s">
        <v>283</v>
      </c>
      <c r="D33" s="25" t="s">
        <v>299</v>
      </c>
      <c r="E33" s="26">
        <f>SUM(E34:E39)</f>
        <v>534</v>
      </c>
      <c r="F33" s="33"/>
      <c r="G33" s="28">
        <f t="shared" ref="G33:O33" si="4">SUM(G34:G39)</f>
        <v>0</v>
      </c>
      <c r="H33" s="29">
        <f t="shared" si="4"/>
        <v>0</v>
      </c>
      <c r="I33" s="618">
        <f t="shared" si="4"/>
        <v>0</v>
      </c>
      <c r="J33" s="31">
        <f t="shared" si="4"/>
        <v>0</v>
      </c>
      <c r="K33" s="33">
        <f t="shared" si="4"/>
        <v>64</v>
      </c>
      <c r="L33" s="31">
        <f t="shared" si="4"/>
        <v>470</v>
      </c>
      <c r="M33" s="31">
        <f t="shared" si="4"/>
        <v>310</v>
      </c>
      <c r="N33" s="31">
        <f t="shared" si="4"/>
        <v>160</v>
      </c>
      <c r="O33" s="32">
        <f t="shared" si="4"/>
        <v>310</v>
      </c>
      <c r="P33" s="28">
        <v>0</v>
      </c>
      <c r="Q33" s="27">
        <v>0</v>
      </c>
      <c r="R33" s="618">
        <f t="shared" ref="R33:W33" si="5">SUM(R34:R39)</f>
        <v>164</v>
      </c>
      <c r="S33" s="620">
        <f t="shared" si="5"/>
        <v>76</v>
      </c>
      <c r="T33" s="618">
        <f t="shared" si="5"/>
        <v>68</v>
      </c>
      <c r="U33" s="619">
        <f t="shared" si="5"/>
        <v>100</v>
      </c>
      <c r="V33" s="28">
        <f t="shared" si="5"/>
        <v>26</v>
      </c>
      <c r="W33" s="33">
        <f t="shared" si="5"/>
        <v>36</v>
      </c>
      <c r="X33" s="20"/>
      <c r="Y33" s="35"/>
      <c r="Z33" s="20"/>
      <c r="AA33" s="36"/>
      <c r="AB33" s="36"/>
      <c r="AC33" s="35"/>
      <c r="AD33" s="35"/>
      <c r="AE33" s="35"/>
      <c r="AF33" s="35"/>
    </row>
    <row r="34" spans="2:32" s="10" customFormat="1" ht="27" customHeight="1" x14ac:dyDescent="0.3">
      <c r="B34" s="373" t="s">
        <v>291</v>
      </c>
      <c r="C34" s="374" t="str">
        <f t="array" ref="C34:C39">[1]!'!План!R33C3:R38C3'</f>
        <v>Основы философии</v>
      </c>
      <c r="D34" s="375" t="s">
        <v>204</v>
      </c>
      <c r="E34" s="901">
        <v>58</v>
      </c>
      <c r="F34" s="39"/>
      <c r="G34" s="123"/>
      <c r="H34" s="435"/>
      <c r="I34" s="887"/>
      <c r="J34" s="819"/>
      <c r="K34" s="820">
        <v>10</v>
      </c>
      <c r="L34" s="877">
        <v>48</v>
      </c>
      <c r="M34" s="877"/>
      <c r="N34" s="877">
        <v>48</v>
      </c>
      <c r="O34" s="940"/>
      <c r="P34" s="40"/>
      <c r="Q34" s="39"/>
      <c r="R34" s="799">
        <v>48</v>
      </c>
      <c r="S34" s="885"/>
      <c r="T34" s="882"/>
      <c r="U34" s="723"/>
      <c r="V34" s="935"/>
      <c r="W34" s="377"/>
      <c r="X34" s="47"/>
      <c r="Y34" s="48"/>
      <c r="Z34" s="47"/>
      <c r="AA34" s="49"/>
      <c r="AB34" s="49"/>
      <c r="AC34" s="48"/>
      <c r="AD34" s="48"/>
      <c r="AE34" s="48"/>
      <c r="AF34" s="48"/>
    </row>
    <row r="35" spans="2:32" s="10" customFormat="1" ht="27" customHeight="1" x14ac:dyDescent="0.3">
      <c r="B35" s="874" t="s">
        <v>292</v>
      </c>
      <c r="C35" s="378" t="str">
        <v>История</v>
      </c>
      <c r="D35" s="379" t="s">
        <v>204</v>
      </c>
      <c r="E35" s="894">
        <v>58</v>
      </c>
      <c r="F35" s="53"/>
      <c r="G35" s="107"/>
      <c r="H35" s="106"/>
      <c r="I35" s="870"/>
      <c r="J35" s="868"/>
      <c r="K35" s="747">
        <v>10</v>
      </c>
      <c r="L35" s="868">
        <v>48</v>
      </c>
      <c r="M35" s="868"/>
      <c r="N35" s="877">
        <v>48</v>
      </c>
      <c r="O35" s="941"/>
      <c r="P35" s="54"/>
      <c r="Q35" s="53"/>
      <c r="R35" s="849">
        <v>48</v>
      </c>
      <c r="S35" s="934"/>
      <c r="T35" s="908"/>
      <c r="U35" s="664"/>
      <c r="V35" s="870"/>
      <c r="W35" s="382"/>
      <c r="X35" s="47"/>
      <c r="Y35" s="48"/>
      <c r="Z35" s="47"/>
      <c r="AA35" s="49"/>
      <c r="AB35" s="49"/>
      <c r="AC35" s="48"/>
      <c r="AD35" s="48"/>
      <c r="AE35" s="48"/>
      <c r="AF35" s="48"/>
    </row>
    <row r="36" spans="2:32" s="10" customFormat="1" ht="27" customHeight="1" x14ac:dyDescent="0.3">
      <c r="B36" s="874" t="s">
        <v>293</v>
      </c>
      <c r="C36" s="381" t="str">
        <v>Иностранный язык в профессиональной деятельности</v>
      </c>
      <c r="D36" s="379" t="s">
        <v>297</v>
      </c>
      <c r="E36" s="894">
        <v>176</v>
      </c>
      <c r="F36" s="53"/>
      <c r="G36" s="107"/>
      <c r="H36" s="106"/>
      <c r="I36" s="870"/>
      <c r="J36" s="868"/>
      <c r="K36" s="747">
        <v>12</v>
      </c>
      <c r="L36" s="868">
        <v>164</v>
      </c>
      <c r="M36" s="868">
        <v>164</v>
      </c>
      <c r="N36" s="877"/>
      <c r="O36" s="941">
        <v>164</v>
      </c>
      <c r="P36" s="54"/>
      <c r="Q36" s="53"/>
      <c r="R36" s="870">
        <v>34</v>
      </c>
      <c r="S36" s="879">
        <v>38</v>
      </c>
      <c r="T36" s="849">
        <v>34</v>
      </c>
      <c r="U36" s="867">
        <v>32</v>
      </c>
      <c r="V36" s="800">
        <v>26</v>
      </c>
      <c r="W36" s="59"/>
      <c r="X36" s="47"/>
      <c r="Y36" s="48"/>
      <c r="Z36" s="47"/>
      <c r="AA36" s="49"/>
      <c r="AB36" s="49"/>
      <c r="AC36" s="48"/>
      <c r="AD36" s="48"/>
      <c r="AE36" s="48"/>
      <c r="AF36" s="48"/>
    </row>
    <row r="37" spans="2:32" s="10" customFormat="1" ht="27" customHeight="1" x14ac:dyDescent="0.3">
      <c r="B37" s="874" t="s">
        <v>294</v>
      </c>
      <c r="C37" s="381" t="str">
        <v>Физическая культура</v>
      </c>
      <c r="D37" s="379" t="s">
        <v>298</v>
      </c>
      <c r="E37" s="894">
        <v>160</v>
      </c>
      <c r="F37" s="53"/>
      <c r="G37" s="107"/>
      <c r="H37" s="106"/>
      <c r="I37" s="870"/>
      <c r="J37" s="868"/>
      <c r="K37" s="747">
        <v>22</v>
      </c>
      <c r="L37" s="868">
        <v>138</v>
      </c>
      <c r="M37" s="868">
        <v>136</v>
      </c>
      <c r="N37" s="877">
        <v>2</v>
      </c>
      <c r="O37" s="941">
        <v>136</v>
      </c>
      <c r="P37" s="54"/>
      <c r="Q37" s="53"/>
      <c r="R37" s="870">
        <v>34</v>
      </c>
      <c r="S37" s="801">
        <v>38</v>
      </c>
      <c r="T37" s="880">
        <v>34</v>
      </c>
      <c r="U37" s="665">
        <v>32</v>
      </c>
      <c r="V37" s="870"/>
      <c r="W37" s="59"/>
      <c r="X37" s="47"/>
      <c r="Y37" s="48"/>
      <c r="Z37" s="47"/>
      <c r="AA37" s="49"/>
      <c r="AB37" s="49"/>
      <c r="AC37" s="48"/>
      <c r="AD37" s="48"/>
      <c r="AE37" s="48"/>
      <c r="AF37" s="48"/>
    </row>
    <row r="38" spans="2:32" s="10" customFormat="1" ht="27" customHeight="1" x14ac:dyDescent="0.3">
      <c r="B38" s="874" t="s">
        <v>295</v>
      </c>
      <c r="C38" s="381" t="str">
        <v>Психология общения</v>
      </c>
      <c r="D38" s="564" t="s">
        <v>204</v>
      </c>
      <c r="E38" s="894">
        <v>42</v>
      </c>
      <c r="F38" s="53"/>
      <c r="G38" s="107"/>
      <c r="H38" s="106"/>
      <c r="I38" s="870"/>
      <c r="J38" s="868"/>
      <c r="K38" s="747">
        <v>6</v>
      </c>
      <c r="L38" s="868">
        <v>36</v>
      </c>
      <c r="M38" s="868"/>
      <c r="N38" s="877">
        <v>36</v>
      </c>
      <c r="O38" s="941"/>
      <c r="P38" s="62"/>
      <c r="Q38" s="61"/>
      <c r="R38" s="870"/>
      <c r="S38" s="871"/>
      <c r="T38" s="870"/>
      <c r="U38" s="666">
        <v>36</v>
      </c>
      <c r="V38" s="880"/>
      <c r="W38" s="382"/>
      <c r="X38" s="47"/>
      <c r="Y38" s="48"/>
      <c r="Z38" s="47"/>
      <c r="AA38" s="49"/>
      <c r="AB38" s="49"/>
      <c r="AC38" s="48"/>
      <c r="AD38" s="48"/>
      <c r="AE38" s="48"/>
      <c r="AF38" s="48"/>
    </row>
    <row r="39" spans="2:32" s="10" customFormat="1" ht="27" customHeight="1" x14ac:dyDescent="0.3">
      <c r="B39" s="874" t="s">
        <v>296</v>
      </c>
      <c r="C39" s="381" t="str">
        <v>Основы предпринимательской деятельности</v>
      </c>
      <c r="D39" s="851" t="s">
        <v>204</v>
      </c>
      <c r="E39" s="894">
        <v>40</v>
      </c>
      <c r="F39" s="53"/>
      <c r="G39" s="107"/>
      <c r="H39" s="106"/>
      <c r="I39" s="870"/>
      <c r="J39" s="868"/>
      <c r="K39" s="747">
        <v>4</v>
      </c>
      <c r="L39" s="868">
        <v>36</v>
      </c>
      <c r="M39" s="868">
        <v>10</v>
      </c>
      <c r="N39" s="877">
        <v>26</v>
      </c>
      <c r="O39" s="941">
        <v>10</v>
      </c>
      <c r="P39" s="62"/>
      <c r="Q39" s="61"/>
      <c r="R39" s="870"/>
      <c r="S39" s="871"/>
      <c r="T39" s="870"/>
      <c r="U39" s="961"/>
      <c r="V39" s="880"/>
      <c r="W39" s="663">
        <v>36</v>
      </c>
      <c r="X39" s="47"/>
      <c r="Y39" s="48"/>
      <c r="Z39" s="47"/>
      <c r="AA39" s="49"/>
      <c r="AB39" s="49"/>
      <c r="AC39" s="48"/>
      <c r="AD39" s="48"/>
      <c r="AE39" s="48"/>
      <c r="AF39" s="48"/>
    </row>
    <row r="40" spans="2:32" s="23" customFormat="1" ht="27" customHeight="1" thickBot="1" x14ac:dyDescent="0.35">
      <c r="B40" s="69"/>
      <c r="C40" s="70" t="s">
        <v>40</v>
      </c>
      <c r="D40" s="71"/>
      <c r="E40" s="72"/>
      <c r="F40" s="356"/>
      <c r="G40" s="74"/>
      <c r="H40" s="75"/>
      <c r="I40" s="953"/>
      <c r="J40" s="731"/>
      <c r="K40" s="974"/>
      <c r="L40" s="731"/>
      <c r="M40" s="77"/>
      <c r="N40" s="77"/>
      <c r="O40" s="78"/>
      <c r="P40" s="74"/>
      <c r="Q40" s="73"/>
      <c r="R40" s="627"/>
      <c r="S40" s="677"/>
      <c r="T40" s="627"/>
      <c r="U40" s="626"/>
      <c r="V40" s="953"/>
      <c r="W40" s="732"/>
      <c r="X40" s="24"/>
      <c r="Y40" s="11"/>
      <c r="Z40" s="24"/>
      <c r="AA40" s="36"/>
      <c r="AB40" s="36"/>
      <c r="AC40" s="35"/>
      <c r="AD40" s="35"/>
      <c r="AE40" s="35"/>
      <c r="AF40" s="35"/>
    </row>
    <row r="41" spans="2:32" s="719" customFormat="1" ht="27" customHeight="1" thickBot="1" x14ac:dyDescent="0.35">
      <c r="B41" s="929" t="s">
        <v>284</v>
      </c>
      <c r="C41" s="930" t="s">
        <v>285</v>
      </c>
      <c r="D41" s="931" t="s">
        <v>300</v>
      </c>
      <c r="E41" s="918">
        <f>SUM(E42:E44)</f>
        <v>170</v>
      </c>
      <c r="F41" s="918">
        <f t="shared" ref="F41:W41" si="6">SUM(F42:F44)</f>
        <v>0</v>
      </c>
      <c r="G41" s="922">
        <f t="shared" si="6"/>
        <v>0</v>
      </c>
      <c r="H41" s="938">
        <f t="shared" si="6"/>
        <v>0</v>
      </c>
      <c r="I41" s="922">
        <f t="shared" si="6"/>
        <v>0</v>
      </c>
      <c r="J41" s="939">
        <f t="shared" si="6"/>
        <v>0</v>
      </c>
      <c r="K41" s="938">
        <f t="shared" si="6"/>
        <v>26</v>
      </c>
      <c r="L41" s="922">
        <f t="shared" si="6"/>
        <v>144</v>
      </c>
      <c r="M41" s="939">
        <f t="shared" si="6"/>
        <v>36</v>
      </c>
      <c r="N41" s="919">
        <f t="shared" si="6"/>
        <v>108</v>
      </c>
      <c r="O41" s="938">
        <f t="shared" si="6"/>
        <v>36</v>
      </c>
      <c r="P41" s="922">
        <f t="shared" si="6"/>
        <v>0</v>
      </c>
      <c r="Q41" s="938">
        <f t="shared" si="6"/>
        <v>0</v>
      </c>
      <c r="R41" s="922">
        <f t="shared" si="6"/>
        <v>70</v>
      </c>
      <c r="S41" s="938">
        <f t="shared" si="6"/>
        <v>38</v>
      </c>
      <c r="T41" s="922">
        <f t="shared" si="6"/>
        <v>0</v>
      </c>
      <c r="U41" s="938">
        <f t="shared" si="6"/>
        <v>36</v>
      </c>
      <c r="V41" s="922">
        <f t="shared" si="6"/>
        <v>0</v>
      </c>
      <c r="W41" s="938">
        <f t="shared" si="6"/>
        <v>0</v>
      </c>
      <c r="X41" s="720"/>
      <c r="Y41" s="703"/>
      <c r="Z41" s="720"/>
      <c r="AA41" s="721"/>
      <c r="AB41" s="721"/>
      <c r="AC41" s="853"/>
      <c r="AD41" s="853"/>
      <c r="AE41" s="853"/>
      <c r="AF41" s="853"/>
    </row>
    <row r="42" spans="2:32" s="719" customFormat="1" ht="27" customHeight="1" x14ac:dyDescent="0.3">
      <c r="B42" s="874" t="s">
        <v>288</v>
      </c>
      <c r="C42" s="863" t="s">
        <v>197</v>
      </c>
      <c r="D42" s="924" t="s">
        <v>204</v>
      </c>
      <c r="E42" s="884">
        <v>48</v>
      </c>
      <c r="F42" s="966"/>
      <c r="G42" s="743"/>
      <c r="H42" s="967"/>
      <c r="I42" s="743"/>
      <c r="J42" s="968"/>
      <c r="K42" s="977">
        <v>12</v>
      </c>
      <c r="L42" s="886">
        <v>36</v>
      </c>
      <c r="M42" s="886">
        <v>14</v>
      </c>
      <c r="N42" s="886">
        <v>22</v>
      </c>
      <c r="O42" s="942">
        <v>14</v>
      </c>
      <c r="P42" s="743"/>
      <c r="Q42" s="966"/>
      <c r="R42" s="928">
        <v>36</v>
      </c>
      <c r="S42" s="885"/>
      <c r="T42" s="882"/>
      <c r="U42" s="881"/>
      <c r="V42" s="743"/>
      <c r="W42" s="744"/>
      <c r="X42" s="720"/>
      <c r="Y42" s="703"/>
      <c r="Z42" s="720"/>
      <c r="AA42" s="721"/>
      <c r="AB42" s="721"/>
      <c r="AC42" s="853"/>
      <c r="AD42" s="853"/>
      <c r="AE42" s="853"/>
      <c r="AF42" s="853"/>
    </row>
    <row r="43" spans="2:32" s="719" customFormat="1" ht="27" customHeight="1" x14ac:dyDescent="0.3">
      <c r="B43" s="874" t="s">
        <v>289</v>
      </c>
      <c r="C43" s="956" t="s">
        <v>286</v>
      </c>
      <c r="D43" s="749" t="s">
        <v>204</v>
      </c>
      <c r="E43" s="894">
        <v>42</v>
      </c>
      <c r="F43" s="969"/>
      <c r="G43" s="970"/>
      <c r="H43" s="971"/>
      <c r="I43" s="970"/>
      <c r="J43" s="972"/>
      <c r="K43" s="978">
        <v>6</v>
      </c>
      <c r="L43" s="902">
        <v>36</v>
      </c>
      <c r="M43" s="902"/>
      <c r="N43" s="902">
        <v>36</v>
      </c>
      <c r="O43" s="726"/>
      <c r="P43" s="970"/>
      <c r="Q43" s="969"/>
      <c r="R43" s="880"/>
      <c r="S43" s="879"/>
      <c r="T43" s="880"/>
      <c r="U43" s="665">
        <v>36</v>
      </c>
      <c r="V43" s="970"/>
      <c r="W43" s="973"/>
      <c r="X43" s="720"/>
      <c r="Y43" s="703"/>
      <c r="Z43" s="720"/>
      <c r="AA43" s="721"/>
      <c r="AB43" s="721"/>
      <c r="AC43" s="853"/>
      <c r="AD43" s="853"/>
      <c r="AE43" s="853"/>
      <c r="AF43" s="853"/>
    </row>
    <row r="44" spans="2:32" s="719" customFormat="1" ht="27" customHeight="1" x14ac:dyDescent="0.3">
      <c r="B44" s="866" t="s">
        <v>290</v>
      </c>
      <c r="C44" s="909" t="s">
        <v>287</v>
      </c>
      <c r="D44" s="749" t="s">
        <v>201</v>
      </c>
      <c r="E44" s="894">
        <v>80</v>
      </c>
      <c r="F44" s="969"/>
      <c r="G44" s="970"/>
      <c r="H44" s="971"/>
      <c r="I44" s="970"/>
      <c r="J44" s="972"/>
      <c r="K44" s="978">
        <v>8</v>
      </c>
      <c r="L44" s="902">
        <v>72</v>
      </c>
      <c r="M44" s="902">
        <v>22</v>
      </c>
      <c r="N44" s="902">
        <v>50</v>
      </c>
      <c r="O44" s="726">
        <v>22</v>
      </c>
      <c r="P44" s="970"/>
      <c r="Q44" s="969"/>
      <c r="R44" s="880">
        <v>34</v>
      </c>
      <c r="S44" s="801">
        <v>38</v>
      </c>
      <c r="T44" s="880"/>
      <c r="U44" s="867"/>
      <c r="V44" s="970"/>
      <c r="W44" s="973"/>
      <c r="X44" s="720"/>
      <c r="Y44" s="703"/>
      <c r="Z44" s="720"/>
      <c r="AA44" s="721"/>
      <c r="AB44" s="721"/>
      <c r="AC44" s="853"/>
      <c r="AD44" s="853"/>
      <c r="AE44" s="853"/>
      <c r="AF44" s="853"/>
    </row>
    <row r="45" spans="2:32" s="719" customFormat="1" ht="27" customHeight="1" thickBot="1" x14ac:dyDescent="0.35">
      <c r="B45" s="728"/>
      <c r="C45" s="729" t="s">
        <v>40</v>
      </c>
      <c r="D45" s="699"/>
      <c r="E45" s="698"/>
      <c r="F45" s="700"/>
      <c r="G45" s="856"/>
      <c r="H45" s="857"/>
      <c r="I45" s="861"/>
      <c r="J45" s="975"/>
      <c r="K45" s="976"/>
      <c r="L45" s="858"/>
      <c r="M45" s="858"/>
      <c r="N45" s="858"/>
      <c r="O45" s="859"/>
      <c r="P45" s="856"/>
      <c r="Q45" s="700"/>
      <c r="R45" s="856"/>
      <c r="S45" s="860"/>
      <c r="T45" s="856"/>
      <c r="U45" s="700"/>
      <c r="V45" s="861"/>
      <c r="W45" s="862"/>
      <c r="X45" s="720"/>
      <c r="Y45" s="703"/>
      <c r="Z45" s="720"/>
      <c r="AA45" s="721"/>
      <c r="AB45" s="721"/>
      <c r="AC45" s="926"/>
      <c r="AD45" s="926"/>
      <c r="AE45" s="926"/>
      <c r="AF45" s="926"/>
    </row>
    <row r="46" spans="2:32" s="11" customFormat="1" ht="27" customHeight="1" thickBot="1" x14ac:dyDescent="0.35">
      <c r="B46" s="83" t="s">
        <v>41</v>
      </c>
      <c r="C46" s="84" t="s">
        <v>42</v>
      </c>
      <c r="D46" s="25" t="s">
        <v>312</v>
      </c>
      <c r="E46" s="26">
        <f>SUM(E47:E56)</f>
        <v>1212</v>
      </c>
      <c r="F46" s="27"/>
      <c r="G46" s="28">
        <f t="shared" ref="G46:O46" si="7">SUM(G47:G56)</f>
        <v>42</v>
      </c>
      <c r="H46" s="29">
        <f t="shared" si="7"/>
        <v>0</v>
      </c>
      <c r="I46" s="618">
        <f t="shared" si="7"/>
        <v>0</v>
      </c>
      <c r="J46" s="31">
        <f t="shared" si="7"/>
        <v>20</v>
      </c>
      <c r="K46" s="383">
        <f t="shared" si="7"/>
        <v>180</v>
      </c>
      <c r="L46" s="31">
        <f t="shared" si="7"/>
        <v>970</v>
      </c>
      <c r="M46" s="31">
        <f t="shared" si="7"/>
        <v>606</v>
      </c>
      <c r="N46" s="31">
        <f t="shared" si="7"/>
        <v>364</v>
      </c>
      <c r="O46" s="32">
        <f t="shared" si="7"/>
        <v>606</v>
      </c>
      <c r="P46" s="28">
        <v>0</v>
      </c>
      <c r="Q46" s="33">
        <v>0</v>
      </c>
      <c r="R46" s="630">
        <f>SUM(R47:R56)</f>
        <v>276</v>
      </c>
      <c r="S46" s="678">
        <f>SUM(S47:S56)</f>
        <v>286</v>
      </c>
      <c r="T46" s="630">
        <f t="shared" ref="T46:U46" si="8">SUM(T47:T56)</f>
        <v>272</v>
      </c>
      <c r="U46" s="631">
        <f t="shared" si="8"/>
        <v>100</v>
      </c>
      <c r="V46" s="88">
        <f>SUM(V49:V56)</f>
        <v>0</v>
      </c>
      <c r="W46" s="89">
        <f>SUM(W47:W56)</f>
        <v>36</v>
      </c>
      <c r="X46" s="20"/>
      <c r="Y46" s="35"/>
      <c r="Z46" s="20"/>
      <c r="AA46" s="49"/>
      <c r="AB46" s="49"/>
      <c r="AC46" s="48"/>
      <c r="AD46" s="48"/>
      <c r="AE46" s="48"/>
      <c r="AF46" s="48"/>
    </row>
    <row r="47" spans="2:32" s="11" customFormat="1" ht="27" customHeight="1" x14ac:dyDescent="0.3">
      <c r="B47" s="384" t="s">
        <v>43</v>
      </c>
      <c r="C47" s="803" t="s">
        <v>305</v>
      </c>
      <c r="D47" s="375" t="s">
        <v>200</v>
      </c>
      <c r="E47" s="722">
        <v>90</v>
      </c>
      <c r="F47" s="39"/>
      <c r="G47" s="887">
        <v>6</v>
      </c>
      <c r="H47" s="357"/>
      <c r="I47" s="386"/>
      <c r="J47" s="697"/>
      <c r="K47" s="746">
        <v>12</v>
      </c>
      <c r="L47" s="877">
        <v>72</v>
      </c>
      <c r="M47" s="877">
        <v>38</v>
      </c>
      <c r="N47" s="877">
        <v>34</v>
      </c>
      <c r="O47" s="877">
        <v>38</v>
      </c>
      <c r="P47" s="54"/>
      <c r="Q47" s="58"/>
      <c r="R47" s="888">
        <v>34</v>
      </c>
      <c r="S47" s="979">
        <v>38</v>
      </c>
      <c r="T47" s="888"/>
      <c r="U47" s="848"/>
      <c r="V47" s="390"/>
      <c r="W47" s="903"/>
      <c r="Y47" s="48"/>
      <c r="AA47" s="49"/>
      <c r="AB47" s="49"/>
      <c r="AC47" s="48"/>
      <c r="AD47" s="48"/>
      <c r="AE47" s="48"/>
      <c r="AF47" s="48"/>
    </row>
    <row r="48" spans="2:32" s="11" customFormat="1" ht="27" customHeight="1" x14ac:dyDescent="0.3">
      <c r="B48" s="387" t="s">
        <v>44</v>
      </c>
      <c r="C48" s="804" t="s">
        <v>306</v>
      </c>
      <c r="D48" s="379" t="s">
        <v>207</v>
      </c>
      <c r="E48" s="727">
        <v>52</v>
      </c>
      <c r="F48" s="53"/>
      <c r="G48" s="880">
        <v>6</v>
      </c>
      <c r="H48" s="55"/>
      <c r="I48" s="624"/>
      <c r="J48" s="46"/>
      <c r="K48" s="747">
        <v>10</v>
      </c>
      <c r="L48" s="868">
        <v>36</v>
      </c>
      <c r="M48" s="868">
        <v>16</v>
      </c>
      <c r="N48" s="877">
        <v>20</v>
      </c>
      <c r="O48" s="868">
        <v>16</v>
      </c>
      <c r="P48" s="54"/>
      <c r="Q48" s="58"/>
      <c r="R48" s="892"/>
      <c r="S48" s="896"/>
      <c r="T48" s="898"/>
      <c r="U48" s="670"/>
      <c r="V48" s="391"/>
      <c r="W48" s="960">
        <v>36</v>
      </c>
      <c r="Y48" s="48"/>
      <c r="AA48" s="49"/>
      <c r="AB48" s="49"/>
      <c r="AC48" s="48"/>
      <c r="AD48" s="48"/>
      <c r="AE48" s="48"/>
      <c r="AF48" s="48"/>
    </row>
    <row r="49" spans="2:32" s="11" customFormat="1" ht="27" customHeight="1" x14ac:dyDescent="0.3">
      <c r="B49" s="387" t="s">
        <v>45</v>
      </c>
      <c r="C49" s="804" t="s">
        <v>307</v>
      </c>
      <c r="D49" s="388" t="s">
        <v>200</v>
      </c>
      <c r="E49" s="727">
        <v>200</v>
      </c>
      <c r="F49" s="53"/>
      <c r="G49" s="880">
        <v>6</v>
      </c>
      <c r="H49" s="55"/>
      <c r="I49" s="624"/>
      <c r="J49" s="46"/>
      <c r="K49" s="747">
        <v>30</v>
      </c>
      <c r="L49" s="868">
        <v>164</v>
      </c>
      <c r="M49" s="868">
        <v>146</v>
      </c>
      <c r="N49" s="877">
        <v>18</v>
      </c>
      <c r="O49" s="868">
        <v>146</v>
      </c>
      <c r="P49" s="54"/>
      <c r="Q49" s="58"/>
      <c r="R49" s="892">
        <v>68</v>
      </c>
      <c r="S49" s="960">
        <v>96</v>
      </c>
      <c r="T49" s="892"/>
      <c r="U49" s="923"/>
      <c r="V49" s="391"/>
      <c r="W49" s="891"/>
      <c r="Y49" s="48"/>
      <c r="AA49" s="49"/>
      <c r="AB49" s="49"/>
      <c r="AC49" s="48"/>
      <c r="AD49" s="48"/>
      <c r="AE49" s="48"/>
      <c r="AF49" s="48"/>
    </row>
    <row r="50" spans="2:32" s="11" customFormat="1" ht="27" customHeight="1" x14ac:dyDescent="0.3">
      <c r="B50" s="387" t="s">
        <v>46</v>
      </c>
      <c r="C50" s="804" t="s">
        <v>308</v>
      </c>
      <c r="D50" s="379" t="s">
        <v>311</v>
      </c>
      <c r="E50" s="727">
        <v>356</v>
      </c>
      <c r="F50" s="53"/>
      <c r="G50" s="880">
        <v>12</v>
      </c>
      <c r="H50" s="55"/>
      <c r="I50" s="624"/>
      <c r="J50" s="46"/>
      <c r="K50" s="747">
        <v>66</v>
      </c>
      <c r="L50" s="868">
        <v>278</v>
      </c>
      <c r="M50" s="868">
        <v>216</v>
      </c>
      <c r="N50" s="877">
        <v>62</v>
      </c>
      <c r="O50" s="868">
        <v>216</v>
      </c>
      <c r="P50" s="40"/>
      <c r="Q50" s="43"/>
      <c r="R50" s="897">
        <v>70</v>
      </c>
      <c r="S50" s="960">
        <v>76</v>
      </c>
      <c r="T50" s="892">
        <v>66</v>
      </c>
      <c r="U50" s="980">
        <v>66</v>
      </c>
      <c r="V50" s="391"/>
      <c r="W50" s="891"/>
      <c r="Y50" s="48"/>
      <c r="AA50" s="49"/>
      <c r="AB50" s="49"/>
      <c r="AC50" s="48"/>
      <c r="AD50" s="48"/>
      <c r="AE50" s="48"/>
      <c r="AF50" s="48"/>
    </row>
    <row r="51" spans="2:32" s="703" customFormat="1" ht="27" customHeight="1" x14ac:dyDescent="0.3">
      <c r="B51" s="889" t="s">
        <v>47</v>
      </c>
      <c r="C51" s="804" t="s">
        <v>309</v>
      </c>
      <c r="D51" s="869" t="s">
        <v>201</v>
      </c>
      <c r="E51" s="727">
        <v>80</v>
      </c>
      <c r="F51" s="867"/>
      <c r="G51" s="880"/>
      <c r="H51" s="893"/>
      <c r="I51" s="880"/>
      <c r="J51" s="902"/>
      <c r="K51" s="747">
        <v>8</v>
      </c>
      <c r="L51" s="868">
        <v>72</v>
      </c>
      <c r="M51" s="868"/>
      <c r="N51" s="877">
        <v>72</v>
      </c>
      <c r="O51" s="868"/>
      <c r="P51" s="907"/>
      <c r="Q51" s="722"/>
      <c r="R51" s="897">
        <v>34</v>
      </c>
      <c r="S51" s="895">
        <v>38</v>
      </c>
      <c r="T51" s="892"/>
      <c r="U51" s="923"/>
      <c r="V51" s="892"/>
      <c r="W51" s="891"/>
      <c r="Y51" s="927"/>
      <c r="AA51" s="725"/>
      <c r="AB51" s="725"/>
      <c r="AC51" s="927"/>
      <c r="AD51" s="927"/>
      <c r="AE51" s="927"/>
      <c r="AF51" s="927"/>
    </row>
    <row r="52" spans="2:32" s="703" customFormat="1" ht="27" customHeight="1" x14ac:dyDescent="0.3">
      <c r="B52" s="889" t="s">
        <v>205</v>
      </c>
      <c r="C52" s="804" t="s">
        <v>310</v>
      </c>
      <c r="D52" s="869" t="s">
        <v>204</v>
      </c>
      <c r="E52" s="727">
        <v>42</v>
      </c>
      <c r="F52" s="867"/>
      <c r="G52" s="880"/>
      <c r="H52" s="893"/>
      <c r="I52" s="880"/>
      <c r="J52" s="902"/>
      <c r="K52" s="747">
        <v>6</v>
      </c>
      <c r="L52" s="868">
        <v>36</v>
      </c>
      <c r="M52" s="868"/>
      <c r="N52" s="877">
        <v>36</v>
      </c>
      <c r="O52" s="868"/>
      <c r="P52" s="907"/>
      <c r="Q52" s="722"/>
      <c r="R52" s="981">
        <v>36</v>
      </c>
      <c r="S52" s="891"/>
      <c r="T52" s="892"/>
      <c r="U52" s="923"/>
      <c r="V52" s="892"/>
      <c r="W52" s="891"/>
      <c r="Y52" s="927"/>
      <c r="AA52" s="725"/>
      <c r="AB52" s="725"/>
      <c r="AC52" s="927"/>
      <c r="AD52" s="927"/>
      <c r="AE52" s="927"/>
      <c r="AF52" s="927"/>
    </row>
    <row r="53" spans="2:32" s="703" customFormat="1" ht="27" customHeight="1" x14ac:dyDescent="0.3">
      <c r="B53" s="889" t="s">
        <v>301</v>
      </c>
      <c r="C53" s="804" t="s">
        <v>206</v>
      </c>
      <c r="D53" s="869" t="s">
        <v>204</v>
      </c>
      <c r="E53" s="727">
        <v>68</v>
      </c>
      <c r="F53" s="867"/>
      <c r="G53" s="880"/>
      <c r="H53" s="893"/>
      <c r="I53" s="880"/>
      <c r="J53" s="902"/>
      <c r="K53" s="747"/>
      <c r="L53" s="868">
        <v>68</v>
      </c>
      <c r="M53" s="868">
        <v>20</v>
      </c>
      <c r="N53" s="877">
        <v>48</v>
      </c>
      <c r="O53" s="868">
        <v>20</v>
      </c>
      <c r="P53" s="907"/>
      <c r="Q53" s="722"/>
      <c r="R53" s="897"/>
      <c r="S53" s="891"/>
      <c r="T53" s="890">
        <v>68</v>
      </c>
      <c r="U53" s="923"/>
      <c r="V53" s="892"/>
      <c r="W53" s="891"/>
      <c r="Y53" s="927"/>
      <c r="AA53" s="725"/>
      <c r="AB53" s="725"/>
      <c r="AC53" s="927"/>
      <c r="AD53" s="927"/>
      <c r="AE53" s="927"/>
      <c r="AF53" s="927"/>
    </row>
    <row r="54" spans="2:32" s="703" customFormat="1" ht="27" customHeight="1" x14ac:dyDescent="0.3">
      <c r="B54" s="889" t="s">
        <v>302</v>
      </c>
      <c r="C54" s="804" t="s">
        <v>381</v>
      </c>
      <c r="D54" s="869" t="s">
        <v>200</v>
      </c>
      <c r="E54" s="727">
        <v>136</v>
      </c>
      <c r="F54" s="867"/>
      <c r="G54" s="880">
        <v>6</v>
      </c>
      <c r="H54" s="893"/>
      <c r="I54" s="880"/>
      <c r="J54" s="902"/>
      <c r="K54" s="747">
        <v>26</v>
      </c>
      <c r="L54" s="868">
        <v>104</v>
      </c>
      <c r="M54" s="868">
        <v>68</v>
      </c>
      <c r="N54" s="877">
        <v>36</v>
      </c>
      <c r="O54" s="868">
        <v>68</v>
      </c>
      <c r="P54" s="907"/>
      <c r="Q54" s="722"/>
      <c r="R54" s="897"/>
      <c r="S54" s="891"/>
      <c r="T54" s="892">
        <v>70</v>
      </c>
      <c r="U54" s="980">
        <v>34</v>
      </c>
      <c r="V54" s="892"/>
      <c r="W54" s="891"/>
      <c r="Y54" s="927"/>
      <c r="AA54" s="725"/>
      <c r="AB54" s="725"/>
      <c r="AC54" s="927"/>
      <c r="AD54" s="927"/>
      <c r="AE54" s="927"/>
      <c r="AF54" s="927"/>
    </row>
    <row r="55" spans="2:32" s="11" customFormat="1" ht="27" customHeight="1" x14ac:dyDescent="0.3">
      <c r="B55" s="889" t="s">
        <v>303</v>
      </c>
      <c r="C55" s="804" t="s">
        <v>379</v>
      </c>
      <c r="D55" s="379" t="s">
        <v>204</v>
      </c>
      <c r="E55" s="727">
        <v>88</v>
      </c>
      <c r="F55" s="53"/>
      <c r="G55" s="880"/>
      <c r="H55" s="55"/>
      <c r="I55" s="624"/>
      <c r="J55" s="46">
        <v>20</v>
      </c>
      <c r="K55" s="747"/>
      <c r="L55" s="868">
        <v>68</v>
      </c>
      <c r="M55" s="868">
        <v>40</v>
      </c>
      <c r="N55" s="877">
        <v>28</v>
      </c>
      <c r="O55" s="868">
        <v>40</v>
      </c>
      <c r="P55" s="40"/>
      <c r="Q55" s="43"/>
      <c r="R55" s="892"/>
      <c r="S55" s="891"/>
      <c r="T55" s="890">
        <v>68</v>
      </c>
      <c r="U55" s="923"/>
      <c r="V55" s="391"/>
      <c r="W55" s="891"/>
      <c r="Y55" s="48"/>
      <c r="AA55" s="49"/>
      <c r="AB55" s="49"/>
      <c r="AC55" s="48"/>
      <c r="AD55" s="48"/>
      <c r="AE55" s="48"/>
      <c r="AF55" s="48"/>
    </row>
    <row r="56" spans="2:32" s="11" customFormat="1" ht="27" customHeight="1" x14ac:dyDescent="0.3">
      <c r="B56" s="889" t="s">
        <v>304</v>
      </c>
      <c r="C56" s="804" t="s">
        <v>380</v>
      </c>
      <c r="D56" s="379" t="s">
        <v>200</v>
      </c>
      <c r="E56" s="727">
        <v>100</v>
      </c>
      <c r="F56" s="56"/>
      <c r="G56" s="880">
        <v>6</v>
      </c>
      <c r="H56" s="55"/>
      <c r="I56" s="624"/>
      <c r="J56" s="46"/>
      <c r="K56" s="805">
        <v>22</v>
      </c>
      <c r="L56" s="868">
        <v>72</v>
      </c>
      <c r="M56" s="868">
        <v>62</v>
      </c>
      <c r="N56" s="877">
        <v>10</v>
      </c>
      <c r="O56" s="868">
        <v>62</v>
      </c>
      <c r="P56" s="40"/>
      <c r="Q56" s="43"/>
      <c r="R56" s="892">
        <v>34</v>
      </c>
      <c r="S56" s="960">
        <v>38</v>
      </c>
      <c r="T56" s="892"/>
      <c r="U56" s="923"/>
      <c r="V56" s="398"/>
      <c r="W56" s="891"/>
      <c r="Y56" s="48"/>
      <c r="AA56" s="49"/>
      <c r="AB56" s="49"/>
      <c r="AC56" s="48"/>
      <c r="AD56" s="48"/>
      <c r="AE56" s="48"/>
      <c r="AF56" s="48"/>
    </row>
    <row r="57" spans="2:32" s="10" customFormat="1" ht="27" customHeight="1" thickBot="1" x14ac:dyDescent="0.35">
      <c r="B57" s="69"/>
      <c r="C57" s="70" t="s">
        <v>40</v>
      </c>
      <c r="D57" s="71"/>
      <c r="E57" s="72"/>
      <c r="F57" s="356"/>
      <c r="G57" s="80">
        <v>42</v>
      </c>
      <c r="H57" s="82"/>
      <c r="I57" s="628"/>
      <c r="J57" s="77"/>
      <c r="K57" s="76"/>
      <c r="L57" s="74"/>
      <c r="M57" s="77"/>
      <c r="N57" s="77"/>
      <c r="O57" s="78"/>
      <c r="P57" s="74"/>
      <c r="Q57" s="79"/>
      <c r="R57" s="953"/>
      <c r="S57" s="945">
        <v>24</v>
      </c>
      <c r="T57" s="953"/>
      <c r="U57" s="943">
        <v>12</v>
      </c>
      <c r="V57" s="74"/>
      <c r="W57" s="79">
        <v>6</v>
      </c>
      <c r="Y57" s="48"/>
      <c r="Z57" s="11"/>
      <c r="AA57" s="36"/>
      <c r="AB57" s="36"/>
      <c r="AC57" s="35"/>
      <c r="AD57" s="35"/>
      <c r="AE57" s="35"/>
      <c r="AF57" s="35"/>
    </row>
    <row r="58" spans="2:32" s="10" customFormat="1" ht="27" customHeight="1" thickBot="1" x14ac:dyDescent="0.35">
      <c r="B58" s="296" t="s">
        <v>48</v>
      </c>
      <c r="C58" s="279" t="s">
        <v>49</v>
      </c>
      <c r="D58" s="808" t="s">
        <v>354</v>
      </c>
      <c r="E58" s="85">
        <f>SUM(E59,E88)</f>
        <v>2332</v>
      </c>
      <c r="F58" s="948">
        <f t="shared" ref="F58:I58" si="9">SUM(F59,F88)</f>
        <v>0</v>
      </c>
      <c r="G58" s="831">
        <f t="shared" si="9"/>
        <v>36</v>
      </c>
      <c r="H58" s="802">
        <f t="shared" si="9"/>
        <v>84</v>
      </c>
      <c r="I58" s="831">
        <f t="shared" si="9"/>
        <v>756</v>
      </c>
      <c r="J58" s="423">
        <f>SUM(J59)</f>
        <v>20</v>
      </c>
      <c r="K58" s="30">
        <f t="shared" ref="K58:U58" si="10">SUM(K59)</f>
        <v>245</v>
      </c>
      <c r="L58" s="28">
        <f t="shared" si="10"/>
        <v>1191</v>
      </c>
      <c r="M58" s="31">
        <f t="shared" si="10"/>
        <v>818</v>
      </c>
      <c r="N58" s="31">
        <f t="shared" si="10"/>
        <v>373</v>
      </c>
      <c r="O58" s="32">
        <f t="shared" si="10"/>
        <v>818</v>
      </c>
      <c r="P58" s="28">
        <v>0</v>
      </c>
      <c r="Q58" s="33">
        <v>0</v>
      </c>
      <c r="R58" s="630">
        <f t="shared" si="10"/>
        <v>0</v>
      </c>
      <c r="S58" s="678">
        <f t="shared" si="10"/>
        <v>170</v>
      </c>
      <c r="T58" s="630">
        <f t="shared" si="10"/>
        <v>170</v>
      </c>
      <c r="U58" s="631">
        <f t="shared" si="10"/>
        <v>274</v>
      </c>
      <c r="V58" s="88">
        <f>SUM(V59)</f>
        <v>379</v>
      </c>
      <c r="W58" s="89">
        <f>SUM(W59)</f>
        <v>198</v>
      </c>
      <c r="Y58" s="48"/>
      <c r="Z58" s="20"/>
      <c r="AA58" s="49"/>
      <c r="AB58" s="49"/>
      <c r="AC58" s="48"/>
      <c r="AD58" s="48"/>
      <c r="AE58" s="48"/>
      <c r="AF58" s="48"/>
    </row>
    <row r="59" spans="2:32" s="10" customFormat="1" ht="27" customHeight="1" thickBot="1" x14ac:dyDescent="0.35">
      <c r="B59" s="297" t="s">
        <v>50</v>
      </c>
      <c r="C59" s="298" t="s">
        <v>51</v>
      </c>
      <c r="D59" s="425" t="s">
        <v>353</v>
      </c>
      <c r="E59" s="94">
        <f>SUM(E60,E67,E73,E82,E78)</f>
        <v>2188</v>
      </c>
      <c r="F59" s="949">
        <f t="shared" ref="F59:W59" si="11">SUM(F60,F67,F73,F82,F78)</f>
        <v>0</v>
      </c>
      <c r="G59" s="831">
        <f t="shared" si="11"/>
        <v>36</v>
      </c>
      <c r="H59" s="985">
        <f t="shared" si="11"/>
        <v>84</v>
      </c>
      <c r="I59" s="831">
        <f t="shared" si="11"/>
        <v>612</v>
      </c>
      <c r="J59" s="424">
        <f t="shared" si="11"/>
        <v>20</v>
      </c>
      <c r="K59" s="985">
        <f t="shared" si="11"/>
        <v>245</v>
      </c>
      <c r="L59" s="831">
        <f t="shared" si="11"/>
        <v>1191</v>
      </c>
      <c r="M59" s="424">
        <f t="shared" si="11"/>
        <v>818</v>
      </c>
      <c r="N59" s="424">
        <f t="shared" si="11"/>
        <v>373</v>
      </c>
      <c r="O59" s="985">
        <f t="shared" si="11"/>
        <v>818</v>
      </c>
      <c r="P59" s="831">
        <f t="shared" si="11"/>
        <v>0</v>
      </c>
      <c r="Q59" s="985">
        <f t="shared" si="11"/>
        <v>0</v>
      </c>
      <c r="R59" s="831">
        <f t="shared" si="11"/>
        <v>0</v>
      </c>
      <c r="S59" s="985">
        <f t="shared" si="11"/>
        <v>170</v>
      </c>
      <c r="T59" s="831">
        <f t="shared" si="11"/>
        <v>170</v>
      </c>
      <c r="U59" s="985">
        <f t="shared" si="11"/>
        <v>274</v>
      </c>
      <c r="V59" s="831">
        <f t="shared" si="11"/>
        <v>379</v>
      </c>
      <c r="W59" s="985">
        <f t="shared" si="11"/>
        <v>198</v>
      </c>
      <c r="Z59" s="11"/>
      <c r="AA59" s="49"/>
      <c r="AB59" s="49"/>
      <c r="AC59" s="48"/>
      <c r="AD59" s="48"/>
      <c r="AE59" s="48"/>
      <c r="AF59" s="48"/>
    </row>
    <row r="60" spans="2:32" s="10" customFormat="1" ht="44.25" customHeight="1" thickBot="1" x14ac:dyDescent="0.35">
      <c r="B60" s="393" t="s">
        <v>52</v>
      </c>
      <c r="C60" s="293" t="s">
        <v>313</v>
      </c>
      <c r="D60" s="93" t="s">
        <v>348</v>
      </c>
      <c r="E60" s="85">
        <f>SUM(E61:E66)</f>
        <v>656</v>
      </c>
      <c r="F60" s="26">
        <v>0</v>
      </c>
      <c r="G60" s="31">
        <f>SUM(G61:G65)</f>
        <v>6</v>
      </c>
      <c r="H60" s="29">
        <f>SUM(H61)</f>
        <v>18</v>
      </c>
      <c r="I60" s="618">
        <f>SUM(I64:I65)</f>
        <v>216</v>
      </c>
      <c r="J60" s="31">
        <f>SUM(J64:J65)</f>
        <v>0</v>
      </c>
      <c r="K60" s="30">
        <f t="shared" ref="K60:O60" si="12">SUM(K61:K63)</f>
        <v>80</v>
      </c>
      <c r="L60" s="28">
        <f t="shared" si="12"/>
        <v>336</v>
      </c>
      <c r="M60" s="423">
        <f t="shared" si="12"/>
        <v>232</v>
      </c>
      <c r="N60" s="31">
        <f t="shared" si="12"/>
        <v>104</v>
      </c>
      <c r="O60" s="32">
        <f t="shared" si="12"/>
        <v>232</v>
      </c>
      <c r="P60" s="28">
        <v>0</v>
      </c>
      <c r="Q60" s="33">
        <v>0</v>
      </c>
      <c r="R60" s="922">
        <f t="shared" ref="R60" si="13">SUM(R61:R61)</f>
        <v>0</v>
      </c>
      <c r="S60" s="921">
        <f>SUM(S61:S63)</f>
        <v>92</v>
      </c>
      <c r="T60" s="922">
        <f t="shared" ref="T60:U60" si="14">SUM(T61:T63)</f>
        <v>102</v>
      </c>
      <c r="U60" s="795">
        <f t="shared" si="14"/>
        <v>142</v>
      </c>
      <c r="V60" s="561">
        <f>SUM(V61:V63)</f>
        <v>0</v>
      </c>
      <c r="W60" s="34">
        <f>SUM(W61:W63)</f>
        <v>0</v>
      </c>
      <c r="Y60" s="35"/>
      <c r="Z60" s="11"/>
      <c r="AA60" s="49"/>
      <c r="AB60" s="49"/>
      <c r="AC60" s="48"/>
      <c r="AD60" s="48"/>
      <c r="AE60" s="48"/>
      <c r="AF60" s="48"/>
    </row>
    <row r="61" spans="2:32" s="10" customFormat="1" ht="36.75" customHeight="1" x14ac:dyDescent="0.3">
      <c r="B61" s="394" t="s">
        <v>213</v>
      </c>
      <c r="C61" s="810" t="s">
        <v>317</v>
      </c>
      <c r="D61" s="958" t="s">
        <v>320</v>
      </c>
      <c r="E61" s="915">
        <v>206</v>
      </c>
      <c r="F61" s="91"/>
      <c r="G61" s="122">
        <v>6</v>
      </c>
      <c r="H61" s="1272">
        <v>18</v>
      </c>
      <c r="I61" s="635"/>
      <c r="J61" s="122"/>
      <c r="K61" s="816">
        <v>42</v>
      </c>
      <c r="L61" s="817">
        <v>158</v>
      </c>
      <c r="M61" s="818">
        <v>120</v>
      </c>
      <c r="N61" s="817">
        <v>38</v>
      </c>
      <c r="O61" s="940">
        <v>120</v>
      </c>
      <c r="P61" s="44"/>
      <c r="Q61" s="45"/>
      <c r="R61" s="888"/>
      <c r="S61" s="951">
        <v>56</v>
      </c>
      <c r="T61" s="888">
        <v>68</v>
      </c>
      <c r="U61" s="982">
        <v>34</v>
      </c>
      <c r="V61" s="390"/>
      <c r="W61" s="389"/>
      <c r="Y61" s="48"/>
      <c r="Z61" s="11"/>
      <c r="AA61" s="49"/>
      <c r="AB61" s="49"/>
      <c r="AC61" s="48"/>
      <c r="AD61" s="48"/>
      <c r="AE61" s="48"/>
      <c r="AF61" s="48"/>
    </row>
    <row r="62" spans="2:32" s="702" customFormat="1" ht="36.75" customHeight="1" x14ac:dyDescent="0.3">
      <c r="B62" s="900" t="s">
        <v>214</v>
      </c>
      <c r="C62" s="810" t="s">
        <v>318</v>
      </c>
      <c r="D62" s="959" t="s">
        <v>321</v>
      </c>
      <c r="E62" s="915">
        <v>138</v>
      </c>
      <c r="F62" s="915"/>
      <c r="G62" s="877"/>
      <c r="H62" s="1334"/>
      <c r="I62" s="876"/>
      <c r="J62" s="877"/>
      <c r="K62" s="816">
        <v>30</v>
      </c>
      <c r="L62" s="817">
        <v>108</v>
      </c>
      <c r="M62" s="817">
        <v>76</v>
      </c>
      <c r="N62" s="817">
        <v>32</v>
      </c>
      <c r="O62" s="940">
        <v>76</v>
      </c>
      <c r="P62" s="907"/>
      <c r="Q62" s="722"/>
      <c r="R62" s="957"/>
      <c r="S62" s="903">
        <v>36</v>
      </c>
      <c r="T62" s="888">
        <v>34</v>
      </c>
      <c r="U62" s="667">
        <v>38</v>
      </c>
      <c r="V62" s="888"/>
      <c r="W62" s="903"/>
      <c r="Y62" s="927"/>
      <c r="Z62" s="703"/>
      <c r="AA62" s="725"/>
      <c r="AB62" s="725"/>
      <c r="AC62" s="927"/>
      <c r="AD62" s="927"/>
      <c r="AE62" s="927"/>
      <c r="AF62" s="927"/>
    </row>
    <row r="63" spans="2:32" s="10" customFormat="1" ht="34.5" customHeight="1" x14ac:dyDescent="0.3">
      <c r="B63" s="900" t="s">
        <v>316</v>
      </c>
      <c r="C63" s="810" t="s">
        <v>319</v>
      </c>
      <c r="D63" s="959" t="s">
        <v>204</v>
      </c>
      <c r="E63" s="915">
        <v>78</v>
      </c>
      <c r="F63" s="91"/>
      <c r="G63" s="122"/>
      <c r="H63" s="1334"/>
      <c r="I63" s="635"/>
      <c r="J63" s="122"/>
      <c r="K63" s="816">
        <v>8</v>
      </c>
      <c r="L63" s="817">
        <v>70</v>
      </c>
      <c r="M63" s="817">
        <v>36</v>
      </c>
      <c r="N63" s="817">
        <v>34</v>
      </c>
      <c r="O63" s="940">
        <v>36</v>
      </c>
      <c r="P63" s="40"/>
      <c r="Q63" s="43"/>
      <c r="R63" s="957"/>
      <c r="S63" s="903"/>
      <c r="T63" s="888"/>
      <c r="U63" s="667">
        <v>70</v>
      </c>
      <c r="V63" s="390"/>
      <c r="W63" s="389"/>
      <c r="Y63" s="48"/>
      <c r="Z63" s="11"/>
      <c r="AA63" s="49"/>
      <c r="AB63" s="49"/>
      <c r="AC63" s="48"/>
      <c r="AD63" s="48"/>
      <c r="AE63" s="48"/>
      <c r="AF63" s="48"/>
    </row>
    <row r="64" spans="2:32" s="10" customFormat="1" ht="42" customHeight="1" x14ac:dyDescent="0.3">
      <c r="B64" s="396" t="s">
        <v>53</v>
      </c>
      <c r="C64" s="381" t="s">
        <v>314</v>
      </c>
      <c r="D64" s="1274" t="s">
        <v>163</v>
      </c>
      <c r="E64" s="52">
        <v>108</v>
      </c>
      <c r="F64" s="52"/>
      <c r="G64" s="46"/>
      <c r="H64" s="1334"/>
      <c r="I64" s="632">
        <v>108</v>
      </c>
      <c r="J64" s="105"/>
      <c r="K64" s="139"/>
      <c r="L64" s="105"/>
      <c r="M64" s="105"/>
      <c r="N64" s="105"/>
      <c r="O64" s="380"/>
      <c r="P64" s="54"/>
      <c r="Q64" s="58"/>
      <c r="R64" s="936"/>
      <c r="S64" s="896"/>
      <c r="T64" s="898"/>
      <c r="U64" s="668">
        <v>108</v>
      </c>
      <c r="V64" s="398"/>
      <c r="W64" s="397"/>
      <c r="Y64" s="48"/>
      <c r="Z64" s="20"/>
      <c r="AA64" s="49"/>
      <c r="AB64" s="49"/>
      <c r="AC64" s="48"/>
      <c r="AD64" s="48"/>
      <c r="AE64" s="48"/>
      <c r="AF64" s="48"/>
    </row>
    <row r="65" spans="2:32" s="10" customFormat="1" ht="55.8" customHeight="1" x14ac:dyDescent="0.3">
      <c r="B65" s="396" t="s">
        <v>54</v>
      </c>
      <c r="C65" s="381" t="s">
        <v>315</v>
      </c>
      <c r="D65" s="1275"/>
      <c r="E65" s="52">
        <v>108</v>
      </c>
      <c r="F65" s="52"/>
      <c r="G65" s="46"/>
      <c r="H65" s="1273"/>
      <c r="I65" s="632">
        <v>108</v>
      </c>
      <c r="J65" s="105"/>
      <c r="K65" s="139"/>
      <c r="L65" s="105"/>
      <c r="M65" s="105"/>
      <c r="N65" s="105"/>
      <c r="O65" s="380"/>
      <c r="P65" s="54"/>
      <c r="Q65" s="58"/>
      <c r="R65" s="898"/>
      <c r="S65" s="896"/>
      <c r="T65" s="898"/>
      <c r="U65" s="668">
        <v>108</v>
      </c>
      <c r="V65" s="398"/>
      <c r="W65" s="392"/>
      <c r="Y65" s="48"/>
      <c r="Z65" s="11"/>
      <c r="AA65" s="49"/>
      <c r="AB65" s="49"/>
      <c r="AC65" s="48"/>
      <c r="AD65" s="48"/>
      <c r="AE65" s="48"/>
      <c r="AF65" s="48"/>
    </row>
    <row r="66" spans="2:32" s="10" customFormat="1" ht="27" customHeight="1" thickBot="1" x14ac:dyDescent="0.35">
      <c r="B66" s="102"/>
      <c r="C66" s="51" t="s">
        <v>55</v>
      </c>
      <c r="D66" s="101" t="s">
        <v>208</v>
      </c>
      <c r="E66" s="60">
        <v>18</v>
      </c>
      <c r="F66" s="60"/>
      <c r="G66" s="731">
        <v>6</v>
      </c>
      <c r="H66" s="63">
        <v>18</v>
      </c>
      <c r="I66" s="62"/>
      <c r="J66" s="65"/>
      <c r="K66" s="64"/>
      <c r="L66" s="62"/>
      <c r="M66" s="65"/>
      <c r="N66" s="65"/>
      <c r="O66" s="66"/>
      <c r="P66" s="62"/>
      <c r="Q66" s="67"/>
      <c r="R66" s="679"/>
      <c r="S66" s="677"/>
      <c r="T66" s="627"/>
      <c r="U66" s="626">
        <v>24</v>
      </c>
      <c r="V66" s="74"/>
      <c r="W66" s="79"/>
      <c r="X66" s="1333"/>
      <c r="Y66" s="20"/>
      <c r="Z66" s="11"/>
      <c r="AA66" s="49"/>
      <c r="AB66" s="49"/>
      <c r="AC66" s="48"/>
      <c r="AD66" s="48"/>
      <c r="AE66" s="48"/>
      <c r="AF66" s="48"/>
    </row>
    <row r="67" spans="2:32" s="10" customFormat="1" ht="58.5" customHeight="1" thickBot="1" x14ac:dyDescent="0.35">
      <c r="B67" s="296" t="s">
        <v>56</v>
      </c>
      <c r="C67" s="293" t="s">
        <v>322</v>
      </c>
      <c r="D67" s="93" t="s">
        <v>349</v>
      </c>
      <c r="E67" s="26">
        <f>SUM(E68:E72)</f>
        <v>838</v>
      </c>
      <c r="F67" s="26">
        <v>0</v>
      </c>
      <c r="G67" s="31">
        <f>SUM(G68:G71)</f>
        <v>12</v>
      </c>
      <c r="H67" s="29">
        <f>SUM(H68)</f>
        <v>18</v>
      </c>
      <c r="I67" s="618">
        <f>SUM(I68:I72)</f>
        <v>144</v>
      </c>
      <c r="J67" s="31">
        <f>SUM(J68:J72)</f>
        <v>20</v>
      </c>
      <c r="K67" s="30">
        <f>SUM(K68:K72)</f>
        <v>90</v>
      </c>
      <c r="L67" s="28">
        <f>SUM(L68:L71)</f>
        <v>554</v>
      </c>
      <c r="M67" s="31">
        <f>SUM(M68:M72)</f>
        <v>456</v>
      </c>
      <c r="N67" s="31">
        <f>SUM(N68:N71)</f>
        <v>98</v>
      </c>
      <c r="O67" s="32">
        <f>SUM(O68:O71)</f>
        <v>456</v>
      </c>
      <c r="P67" s="28">
        <v>0</v>
      </c>
      <c r="Q67" s="33">
        <v>0</v>
      </c>
      <c r="R67" s="618">
        <f>SUM(R68:R71)</f>
        <v>0</v>
      </c>
      <c r="S67" s="620">
        <f>SUM(S68:S69)</f>
        <v>0</v>
      </c>
      <c r="T67" s="618">
        <f t="shared" ref="T67:U67" si="15">SUM(T68:T69)</f>
        <v>68</v>
      </c>
      <c r="U67" s="619">
        <f t="shared" si="15"/>
        <v>68</v>
      </c>
      <c r="V67" s="922">
        <f>SUM(V68:V69)</f>
        <v>220</v>
      </c>
      <c r="W67" s="795">
        <f>SUM(W68:W69)</f>
        <v>198</v>
      </c>
      <c r="X67" s="1333"/>
      <c r="Y67" s="35"/>
      <c r="Z67" s="11"/>
      <c r="AA67" s="36"/>
      <c r="AB67" s="36"/>
      <c r="AC67" s="35"/>
      <c r="AD67" s="35"/>
      <c r="AE67" s="35"/>
      <c r="AF67" s="35"/>
    </row>
    <row r="68" spans="2:32" s="10" customFormat="1" ht="40.5" customHeight="1" x14ac:dyDescent="0.3">
      <c r="B68" s="399" t="s">
        <v>215</v>
      </c>
      <c r="C68" s="812" t="s">
        <v>325</v>
      </c>
      <c r="D68" s="395" t="s">
        <v>331</v>
      </c>
      <c r="E68" s="884">
        <v>352</v>
      </c>
      <c r="F68" s="99"/>
      <c r="G68" s="403">
        <v>6</v>
      </c>
      <c r="H68" s="1272">
        <v>18</v>
      </c>
      <c r="I68" s="385"/>
      <c r="J68" s="403">
        <v>20</v>
      </c>
      <c r="K68" s="820">
        <v>42</v>
      </c>
      <c r="L68" s="819">
        <v>284</v>
      </c>
      <c r="M68" s="819">
        <v>234</v>
      </c>
      <c r="N68" s="821">
        <v>50</v>
      </c>
      <c r="O68" s="821">
        <v>234</v>
      </c>
      <c r="P68" s="40"/>
      <c r="Q68" s="43"/>
      <c r="R68" s="656"/>
      <c r="S68" s="917"/>
      <c r="T68" s="905">
        <v>34</v>
      </c>
      <c r="U68" s="669">
        <v>34</v>
      </c>
      <c r="V68" s="566">
        <v>116</v>
      </c>
      <c r="W68" s="916">
        <v>100</v>
      </c>
      <c r="X68" s="1333"/>
      <c r="Y68" s="48"/>
      <c r="Z68" s="11"/>
      <c r="AA68" s="49"/>
      <c r="AB68" s="49"/>
      <c r="AC68" s="48"/>
      <c r="AD68" s="48"/>
      <c r="AE68" s="48"/>
      <c r="AF68" s="48"/>
    </row>
    <row r="69" spans="2:32" s="10" customFormat="1" ht="28.8" customHeight="1" x14ac:dyDescent="0.3">
      <c r="B69" s="401" t="s">
        <v>216</v>
      </c>
      <c r="C69" s="875" t="s">
        <v>326</v>
      </c>
      <c r="D69" s="448" t="s">
        <v>331</v>
      </c>
      <c r="E69" s="901">
        <v>324</v>
      </c>
      <c r="F69" s="38"/>
      <c r="G69" s="122">
        <v>6</v>
      </c>
      <c r="H69" s="1334"/>
      <c r="I69" s="635"/>
      <c r="J69" s="122"/>
      <c r="K69" s="746">
        <v>48</v>
      </c>
      <c r="L69" s="877">
        <v>270</v>
      </c>
      <c r="M69" s="877">
        <v>222</v>
      </c>
      <c r="N69" s="940">
        <v>48</v>
      </c>
      <c r="O69" s="940">
        <v>222</v>
      </c>
      <c r="P69" s="40"/>
      <c r="Q69" s="43"/>
      <c r="R69" s="653"/>
      <c r="S69" s="903"/>
      <c r="T69" s="888">
        <v>34</v>
      </c>
      <c r="U69" s="667">
        <v>34</v>
      </c>
      <c r="V69" s="952">
        <v>104</v>
      </c>
      <c r="W69" s="979">
        <v>98</v>
      </c>
      <c r="X69" s="11"/>
      <c r="Y69" s="48"/>
      <c r="Z69" s="11"/>
      <c r="AA69" s="49"/>
      <c r="AB69" s="49"/>
      <c r="AC69" s="48"/>
      <c r="AD69" s="48"/>
      <c r="AE69" s="48"/>
      <c r="AF69" s="48"/>
    </row>
    <row r="70" spans="2:32" s="10" customFormat="1" ht="39.6" customHeight="1" x14ac:dyDescent="0.3">
      <c r="B70" s="402" t="s">
        <v>57</v>
      </c>
      <c r="C70" s="378" t="s">
        <v>323</v>
      </c>
      <c r="D70" s="959" t="s">
        <v>204</v>
      </c>
      <c r="E70" s="52">
        <v>72</v>
      </c>
      <c r="F70" s="52"/>
      <c r="G70" s="105"/>
      <c r="H70" s="1334"/>
      <c r="I70" s="632">
        <v>72</v>
      </c>
      <c r="J70" s="105"/>
      <c r="K70" s="139"/>
      <c r="L70" s="105"/>
      <c r="M70" s="105"/>
      <c r="N70" s="105"/>
      <c r="O70" s="380"/>
      <c r="P70" s="54"/>
      <c r="Q70" s="58"/>
      <c r="R70" s="655"/>
      <c r="S70" s="896"/>
      <c r="T70" s="898"/>
      <c r="U70" s="670"/>
      <c r="V70" s="892"/>
      <c r="W70" s="895">
        <v>72</v>
      </c>
      <c r="X70" s="4"/>
      <c r="Y70" s="48"/>
      <c r="Z70" s="11"/>
      <c r="AA70" s="49"/>
      <c r="AB70" s="49"/>
      <c r="AC70" s="48"/>
      <c r="AD70" s="48"/>
      <c r="AE70" s="48"/>
      <c r="AF70" s="48"/>
    </row>
    <row r="71" spans="2:32" s="4" customFormat="1" ht="51" customHeight="1" x14ac:dyDescent="0.3">
      <c r="B71" s="402" t="s">
        <v>58</v>
      </c>
      <c r="C71" s="381" t="s">
        <v>324</v>
      </c>
      <c r="D71" s="950" t="s">
        <v>204</v>
      </c>
      <c r="E71" s="52">
        <v>72</v>
      </c>
      <c r="F71" s="52"/>
      <c r="G71" s="105"/>
      <c r="H71" s="1273"/>
      <c r="I71" s="632">
        <v>72</v>
      </c>
      <c r="J71" s="105"/>
      <c r="K71" s="139"/>
      <c r="L71" s="105"/>
      <c r="M71" s="105"/>
      <c r="N71" s="105"/>
      <c r="O71" s="380"/>
      <c r="P71" s="54"/>
      <c r="Q71" s="58"/>
      <c r="R71" s="655"/>
      <c r="S71" s="896"/>
      <c r="T71" s="898"/>
      <c r="U71" s="670"/>
      <c r="V71" s="892"/>
      <c r="W71" s="895">
        <v>72</v>
      </c>
      <c r="X71" s="10"/>
      <c r="Y71" s="48" t="s">
        <v>77</v>
      </c>
      <c r="Z71" s="11"/>
      <c r="AA71" s="49"/>
      <c r="AB71" s="49"/>
      <c r="AC71" s="48"/>
      <c r="AD71" s="48"/>
      <c r="AE71" s="48"/>
      <c r="AF71" s="48"/>
    </row>
    <row r="72" spans="2:32" s="10" customFormat="1" ht="27" customHeight="1" thickBot="1" x14ac:dyDescent="0.35">
      <c r="B72" s="103"/>
      <c r="C72" s="419" t="s">
        <v>55</v>
      </c>
      <c r="D72" s="420" t="s">
        <v>208</v>
      </c>
      <c r="E72" s="421">
        <v>18</v>
      </c>
      <c r="F72" s="421"/>
      <c r="G72" s="946">
        <v>12</v>
      </c>
      <c r="H72" s="117">
        <v>18</v>
      </c>
      <c r="I72" s="634"/>
      <c r="J72" s="116"/>
      <c r="K72" s="144"/>
      <c r="L72" s="116"/>
      <c r="M72" s="116"/>
      <c r="N72" s="116"/>
      <c r="O72" s="422"/>
      <c r="P72" s="111"/>
      <c r="Q72" s="114"/>
      <c r="R72" s="660"/>
      <c r="S72" s="629"/>
      <c r="T72" s="628"/>
      <c r="U72" s="645"/>
      <c r="V72" s="80"/>
      <c r="W72" s="81">
        <v>30</v>
      </c>
      <c r="X72" s="11"/>
      <c r="Y72" s="11"/>
      <c r="Z72" s="11"/>
      <c r="AA72" s="49"/>
      <c r="AB72" s="49"/>
      <c r="AC72" s="48"/>
      <c r="AD72" s="48"/>
      <c r="AE72" s="48"/>
      <c r="AF72" s="48"/>
    </row>
    <row r="73" spans="2:32" s="10" customFormat="1" ht="42" customHeight="1" thickBot="1" x14ac:dyDescent="0.35">
      <c r="B73" s="296" t="s">
        <v>233</v>
      </c>
      <c r="C73" s="293" t="s">
        <v>327</v>
      </c>
      <c r="D73" s="93" t="s">
        <v>350</v>
      </c>
      <c r="E73" s="26">
        <f>SUM(E74:E77)</f>
        <v>294</v>
      </c>
      <c r="F73" s="26">
        <v>0</v>
      </c>
      <c r="G73" s="31">
        <f>SUM(G74:G76)</f>
        <v>12</v>
      </c>
      <c r="H73" s="29">
        <f>SUM(H74)</f>
        <v>18</v>
      </c>
      <c r="I73" s="618">
        <f>SUM(I74:I77)</f>
        <v>72</v>
      </c>
      <c r="J73" s="31">
        <f>SUM(J74:J77)</f>
        <v>0</v>
      </c>
      <c r="K73" s="30">
        <f>SUM(K74:K77)</f>
        <v>41</v>
      </c>
      <c r="L73" s="28">
        <f>SUM(L74:L76)</f>
        <v>151</v>
      </c>
      <c r="M73" s="31">
        <f>SUM(M74:M77)</f>
        <v>50</v>
      </c>
      <c r="N73" s="31">
        <f>SUM(N74:N76)</f>
        <v>101</v>
      </c>
      <c r="O73" s="32">
        <f>SUM(O74:O76)</f>
        <v>50</v>
      </c>
      <c r="P73" s="28">
        <v>0</v>
      </c>
      <c r="Q73" s="33">
        <v>0</v>
      </c>
      <c r="R73" s="618">
        <f>SUM(R74:R76)</f>
        <v>0</v>
      </c>
      <c r="S73" s="620">
        <f>SUM(S74:S75)</f>
        <v>0</v>
      </c>
      <c r="T73" s="618">
        <f t="shared" ref="T73:U73" si="16">SUM(T74:T75)</f>
        <v>0</v>
      </c>
      <c r="U73" s="619">
        <f t="shared" si="16"/>
        <v>64</v>
      </c>
      <c r="V73" s="899">
        <f>SUM(V74:V75)</f>
        <v>87</v>
      </c>
      <c r="W73" s="938">
        <f>SUM(W74:W75)</f>
        <v>0</v>
      </c>
      <c r="X73" s="11"/>
      <c r="Y73" s="35"/>
      <c r="Z73" s="11"/>
      <c r="AA73" s="36"/>
      <c r="AB73" s="36"/>
      <c r="AC73" s="35"/>
      <c r="AD73" s="35"/>
      <c r="AE73" s="35"/>
      <c r="AF73" s="35"/>
    </row>
    <row r="74" spans="2:32" s="10" customFormat="1" ht="30" customHeight="1" x14ac:dyDescent="0.3">
      <c r="B74" s="399" t="s">
        <v>234</v>
      </c>
      <c r="C74" s="812" t="s">
        <v>329</v>
      </c>
      <c r="D74" s="395" t="s">
        <v>200</v>
      </c>
      <c r="E74" s="884">
        <v>112</v>
      </c>
      <c r="F74" s="99"/>
      <c r="G74" s="403">
        <v>6</v>
      </c>
      <c r="H74" s="1272">
        <v>18</v>
      </c>
      <c r="I74" s="385"/>
      <c r="J74" s="403"/>
      <c r="K74" s="820">
        <v>30</v>
      </c>
      <c r="L74" s="819">
        <v>76</v>
      </c>
      <c r="M74" s="819">
        <v>20</v>
      </c>
      <c r="N74" s="821">
        <v>56</v>
      </c>
      <c r="O74" s="821">
        <v>20</v>
      </c>
      <c r="P74" s="40"/>
      <c r="Q74" s="43"/>
      <c r="R74" s="656"/>
      <c r="S74" s="657"/>
      <c r="T74" s="656"/>
      <c r="U74" s="671">
        <v>32</v>
      </c>
      <c r="V74" s="983">
        <v>44</v>
      </c>
      <c r="W74" s="917"/>
      <c r="X74" s="11"/>
      <c r="Y74" s="48"/>
      <c r="Z74" s="11"/>
      <c r="AA74" s="49"/>
      <c r="AB74" s="49"/>
      <c r="AC74" s="48"/>
      <c r="AD74" s="48"/>
      <c r="AE74" s="48"/>
      <c r="AF74" s="48"/>
    </row>
    <row r="75" spans="2:32" s="10" customFormat="1" ht="31.2" customHeight="1" x14ac:dyDescent="0.3">
      <c r="B75" s="401" t="s">
        <v>235</v>
      </c>
      <c r="C75" s="875" t="s">
        <v>330</v>
      </c>
      <c r="D75" s="560" t="s">
        <v>200</v>
      </c>
      <c r="E75" s="901">
        <v>92</v>
      </c>
      <c r="F75" s="38"/>
      <c r="G75" s="122">
        <v>6</v>
      </c>
      <c r="H75" s="1334"/>
      <c r="I75" s="635"/>
      <c r="J75" s="122"/>
      <c r="K75" s="746">
        <v>11</v>
      </c>
      <c r="L75" s="877">
        <v>75</v>
      </c>
      <c r="M75" s="877">
        <v>30</v>
      </c>
      <c r="N75" s="940">
        <v>45</v>
      </c>
      <c r="O75" s="940">
        <v>30</v>
      </c>
      <c r="P75" s="40"/>
      <c r="Q75" s="43"/>
      <c r="R75" s="653"/>
      <c r="S75" s="652"/>
      <c r="T75" s="653"/>
      <c r="U75" s="848">
        <v>32</v>
      </c>
      <c r="V75" s="806">
        <v>43</v>
      </c>
      <c r="W75" s="903"/>
      <c r="X75" s="11"/>
      <c r="Y75" s="48"/>
      <c r="Z75" s="11"/>
      <c r="AA75" s="49"/>
      <c r="AB75" s="49"/>
      <c r="AC75" s="48"/>
      <c r="AD75" s="48"/>
      <c r="AE75" s="48"/>
      <c r="AF75" s="48"/>
    </row>
    <row r="76" spans="2:32" s="4" customFormat="1" ht="66" customHeight="1" x14ac:dyDescent="0.3">
      <c r="B76" s="402" t="s">
        <v>236</v>
      </c>
      <c r="C76" s="381" t="s">
        <v>328</v>
      </c>
      <c r="D76" s="950" t="s">
        <v>204</v>
      </c>
      <c r="E76" s="52">
        <v>72</v>
      </c>
      <c r="F76" s="52"/>
      <c r="G76" s="105"/>
      <c r="H76" s="1273"/>
      <c r="I76" s="632">
        <v>72</v>
      </c>
      <c r="J76" s="105"/>
      <c r="K76" s="139"/>
      <c r="L76" s="105"/>
      <c r="M76" s="105"/>
      <c r="N76" s="105"/>
      <c r="O76" s="380"/>
      <c r="P76" s="54"/>
      <c r="Q76" s="58"/>
      <c r="R76" s="655"/>
      <c r="S76" s="654"/>
      <c r="T76" s="655"/>
      <c r="U76" s="670">
        <v>36</v>
      </c>
      <c r="V76" s="890">
        <v>36</v>
      </c>
      <c r="W76" s="891"/>
      <c r="X76" s="10"/>
      <c r="Y76" s="48" t="s">
        <v>77</v>
      </c>
      <c r="Z76" s="11"/>
      <c r="AA76" s="49" t="s">
        <v>77</v>
      </c>
      <c r="AB76" s="49"/>
      <c r="AC76" s="48"/>
      <c r="AD76" s="48"/>
      <c r="AE76" s="48"/>
      <c r="AF76" s="48"/>
    </row>
    <row r="77" spans="2:32" s="10" customFormat="1" ht="27" customHeight="1" thickBot="1" x14ac:dyDescent="0.35">
      <c r="B77" s="103"/>
      <c r="C77" s="419" t="s">
        <v>55</v>
      </c>
      <c r="D77" s="420" t="s">
        <v>208</v>
      </c>
      <c r="E77" s="421">
        <v>18</v>
      </c>
      <c r="F77" s="421"/>
      <c r="G77" s="116"/>
      <c r="H77" s="117">
        <v>18</v>
      </c>
      <c r="I77" s="634"/>
      <c r="J77" s="116"/>
      <c r="K77" s="144"/>
      <c r="L77" s="116"/>
      <c r="M77" s="116"/>
      <c r="N77" s="116"/>
      <c r="O77" s="422"/>
      <c r="P77" s="111"/>
      <c r="Q77" s="114"/>
      <c r="R77" s="660"/>
      <c r="S77" s="629"/>
      <c r="T77" s="628"/>
      <c r="U77" s="645"/>
      <c r="V77" s="733">
        <v>30</v>
      </c>
      <c r="W77" s="734"/>
      <c r="X77" s="11"/>
      <c r="Y77" s="11"/>
      <c r="Z77" s="11"/>
      <c r="AA77" s="49"/>
      <c r="AB77" s="49"/>
      <c r="AC77" s="48"/>
      <c r="AD77" s="48"/>
      <c r="AE77" s="48"/>
      <c r="AF77" s="48"/>
    </row>
    <row r="78" spans="2:32" s="702" customFormat="1" ht="42" customHeight="1" thickBot="1" x14ac:dyDescent="0.35">
      <c r="B78" s="771" t="s">
        <v>250</v>
      </c>
      <c r="C78" s="769" t="s">
        <v>332</v>
      </c>
      <c r="D78" s="932" t="s">
        <v>351</v>
      </c>
      <c r="E78" s="918">
        <f>SUM(E79:E81)</f>
        <v>150</v>
      </c>
      <c r="F78" s="918">
        <v>0</v>
      </c>
      <c r="G78" s="919">
        <f>SUM(G79:G80)</f>
        <v>6</v>
      </c>
      <c r="H78" s="920">
        <f>SUM(H79)</f>
        <v>18</v>
      </c>
      <c r="I78" s="922">
        <f>SUM(I79:I81)</f>
        <v>36</v>
      </c>
      <c r="J78" s="919">
        <f>SUM(J79:J81)</f>
        <v>0</v>
      </c>
      <c r="K78" s="954">
        <f>SUM(K79:K81)</f>
        <v>18</v>
      </c>
      <c r="L78" s="922">
        <f>SUM(L79:L80)</f>
        <v>72</v>
      </c>
      <c r="M78" s="919">
        <f>SUM(M79:M81)</f>
        <v>22</v>
      </c>
      <c r="N78" s="919">
        <f>SUM(N79:N80)</f>
        <v>50</v>
      </c>
      <c r="O78" s="939">
        <f>SUM(O79:O80)</f>
        <v>22</v>
      </c>
      <c r="P78" s="922">
        <v>0</v>
      </c>
      <c r="Q78" s="938">
        <v>0</v>
      </c>
      <c r="R78" s="922">
        <f>SUM(R79:R80)</f>
        <v>0</v>
      </c>
      <c r="S78" s="921">
        <f>SUM(S79:S79)</f>
        <v>0</v>
      </c>
      <c r="T78" s="922">
        <f>SUM(T79:T79)</f>
        <v>0</v>
      </c>
      <c r="U78" s="938">
        <f>SUM(U79:U79)</f>
        <v>0</v>
      </c>
      <c r="V78" s="899">
        <f>SUM(V79:V79)</f>
        <v>72</v>
      </c>
      <c r="W78" s="938">
        <f>SUM(W79:W79)</f>
        <v>0</v>
      </c>
      <c r="X78" s="703"/>
      <c r="Y78" s="926"/>
      <c r="Z78" s="703"/>
      <c r="AA78" s="721"/>
      <c r="AB78" s="721"/>
      <c r="AC78" s="926"/>
      <c r="AD78" s="926"/>
      <c r="AE78" s="926"/>
      <c r="AF78" s="926"/>
    </row>
    <row r="79" spans="2:32" s="702" customFormat="1" ht="30" customHeight="1" x14ac:dyDescent="0.3">
      <c r="B79" s="811" t="s">
        <v>251</v>
      </c>
      <c r="C79" s="812" t="s">
        <v>334</v>
      </c>
      <c r="D79" s="958" t="s">
        <v>207</v>
      </c>
      <c r="E79" s="884">
        <v>96</v>
      </c>
      <c r="F79" s="884"/>
      <c r="G79" s="819">
        <v>6</v>
      </c>
      <c r="H79" s="1272">
        <v>18</v>
      </c>
      <c r="I79" s="887"/>
      <c r="J79" s="819"/>
      <c r="K79" s="820">
        <v>18</v>
      </c>
      <c r="L79" s="819">
        <v>72</v>
      </c>
      <c r="M79" s="819">
        <v>22</v>
      </c>
      <c r="N79" s="821">
        <v>50</v>
      </c>
      <c r="O79" s="821">
        <v>22</v>
      </c>
      <c r="P79" s="907"/>
      <c r="Q79" s="722"/>
      <c r="R79" s="905"/>
      <c r="S79" s="917"/>
      <c r="T79" s="905"/>
      <c r="U79" s="671"/>
      <c r="V79" s="983">
        <v>72</v>
      </c>
      <c r="W79" s="917"/>
      <c r="X79" s="703"/>
      <c r="Y79" s="927"/>
      <c r="Z79" s="703"/>
      <c r="AA79" s="725"/>
      <c r="AB79" s="725"/>
      <c r="AC79" s="927"/>
      <c r="AD79" s="927"/>
      <c r="AE79" s="927"/>
      <c r="AF79" s="927"/>
    </row>
    <row r="80" spans="2:32" s="701" customFormat="1" ht="66" customHeight="1" x14ac:dyDescent="0.3">
      <c r="B80" s="814" t="s">
        <v>252</v>
      </c>
      <c r="C80" s="878" t="s">
        <v>333</v>
      </c>
      <c r="D80" s="950" t="s">
        <v>204</v>
      </c>
      <c r="E80" s="894">
        <v>36</v>
      </c>
      <c r="F80" s="894"/>
      <c r="G80" s="868"/>
      <c r="H80" s="1273"/>
      <c r="I80" s="870">
        <v>36</v>
      </c>
      <c r="J80" s="868"/>
      <c r="K80" s="747"/>
      <c r="L80" s="868"/>
      <c r="M80" s="868"/>
      <c r="N80" s="868"/>
      <c r="O80" s="941"/>
      <c r="P80" s="880"/>
      <c r="Q80" s="727"/>
      <c r="R80" s="898"/>
      <c r="S80" s="896"/>
      <c r="T80" s="898"/>
      <c r="U80" s="670"/>
      <c r="V80" s="890">
        <v>36</v>
      </c>
      <c r="W80" s="891"/>
      <c r="X80" s="702"/>
      <c r="Y80" s="927" t="s">
        <v>77</v>
      </c>
      <c r="Z80" s="703"/>
      <c r="AA80" s="725" t="s">
        <v>77</v>
      </c>
      <c r="AB80" s="725"/>
      <c r="AC80" s="927"/>
      <c r="AD80" s="927"/>
      <c r="AE80" s="927"/>
      <c r="AF80" s="927"/>
    </row>
    <row r="81" spans="2:32" s="702" customFormat="1" ht="27" customHeight="1" thickBot="1" x14ac:dyDescent="0.35">
      <c r="B81" s="741"/>
      <c r="C81" s="826" t="s">
        <v>55</v>
      </c>
      <c r="D81" s="827" t="s">
        <v>208</v>
      </c>
      <c r="E81" s="828">
        <v>18</v>
      </c>
      <c r="F81" s="828"/>
      <c r="G81" s="933"/>
      <c r="H81" s="947">
        <v>18</v>
      </c>
      <c r="I81" s="906"/>
      <c r="J81" s="933"/>
      <c r="K81" s="748"/>
      <c r="L81" s="933"/>
      <c r="M81" s="933"/>
      <c r="N81" s="933"/>
      <c r="O81" s="829"/>
      <c r="P81" s="925"/>
      <c r="Q81" s="742"/>
      <c r="R81" s="830"/>
      <c r="S81" s="735"/>
      <c r="T81" s="733"/>
      <c r="U81" s="797"/>
      <c r="V81" s="733">
        <v>24</v>
      </c>
      <c r="W81" s="734"/>
      <c r="X81" s="703"/>
      <c r="Y81" s="703"/>
      <c r="Z81" s="703"/>
      <c r="AA81" s="725"/>
      <c r="AB81" s="725"/>
      <c r="AC81" s="927"/>
      <c r="AD81" s="927"/>
      <c r="AE81" s="927"/>
      <c r="AF81" s="927"/>
    </row>
    <row r="82" spans="2:32" s="509" customFormat="1" ht="61.5" customHeight="1" thickBot="1" x14ac:dyDescent="0.35">
      <c r="B82" s="296" t="s">
        <v>335</v>
      </c>
      <c r="C82" s="293" t="s">
        <v>336</v>
      </c>
      <c r="D82" s="93" t="s">
        <v>352</v>
      </c>
      <c r="E82" s="26">
        <f>SUM(E83:E86)</f>
        <v>250</v>
      </c>
      <c r="F82" s="26">
        <v>0</v>
      </c>
      <c r="G82" s="31">
        <f>SUM(G83:G85)</f>
        <v>0</v>
      </c>
      <c r="H82" s="29">
        <f>SUM(H83)</f>
        <v>12</v>
      </c>
      <c r="I82" s="618">
        <f>SUM(I83:I86)</f>
        <v>144</v>
      </c>
      <c r="J82" s="31">
        <f>SUM(J83:J86)</f>
        <v>0</v>
      </c>
      <c r="K82" s="30">
        <f>SUM(K83:K86)</f>
        <v>16</v>
      </c>
      <c r="L82" s="28">
        <f>SUM(L83:L85)</f>
        <v>78</v>
      </c>
      <c r="M82" s="31">
        <f>SUM(M83:M86)</f>
        <v>58</v>
      </c>
      <c r="N82" s="31">
        <f>SUM(N83:N85)</f>
        <v>20</v>
      </c>
      <c r="O82" s="32">
        <f>SUM(O83:O85)</f>
        <v>58</v>
      </c>
      <c r="P82" s="28">
        <v>0</v>
      </c>
      <c r="Q82" s="33">
        <v>0</v>
      </c>
      <c r="R82" s="618">
        <f>SUM(R83:R85)</f>
        <v>0</v>
      </c>
      <c r="S82" s="904">
        <f>SUM(S83:S83)</f>
        <v>78</v>
      </c>
      <c r="T82" s="618">
        <f>SUM(T83:T83)</f>
        <v>0</v>
      </c>
      <c r="U82" s="619">
        <f>SUM(U83:U83)</f>
        <v>0</v>
      </c>
      <c r="V82" s="28">
        <f>SUM(V83:V83)</f>
        <v>0</v>
      </c>
      <c r="W82" s="938">
        <f>SUM(W83:W83)</f>
        <v>0</v>
      </c>
      <c r="X82" s="510"/>
      <c r="Y82" s="35"/>
      <c r="Z82" s="510"/>
      <c r="AA82" s="36"/>
      <c r="AB82" s="36"/>
      <c r="AC82" s="35"/>
      <c r="AD82" s="35"/>
      <c r="AE82" s="35"/>
      <c r="AF82" s="35"/>
    </row>
    <row r="83" spans="2:32" s="509" customFormat="1" ht="30" customHeight="1" x14ac:dyDescent="0.3">
      <c r="B83" s="399" t="s">
        <v>340</v>
      </c>
      <c r="C83" s="400" t="s">
        <v>339</v>
      </c>
      <c r="D83" s="395" t="s">
        <v>204</v>
      </c>
      <c r="E83" s="99">
        <v>94</v>
      </c>
      <c r="F83" s="99"/>
      <c r="G83" s="403"/>
      <c r="H83" s="1272">
        <v>12</v>
      </c>
      <c r="I83" s="385"/>
      <c r="J83" s="403"/>
      <c r="K83" s="404">
        <v>16</v>
      </c>
      <c r="L83" s="403">
        <v>78</v>
      </c>
      <c r="M83" s="403">
        <v>58</v>
      </c>
      <c r="N83" s="405">
        <v>20</v>
      </c>
      <c r="O83" s="405">
        <v>58</v>
      </c>
      <c r="P83" s="40"/>
      <c r="Q83" s="43"/>
      <c r="R83" s="656"/>
      <c r="S83" s="815">
        <v>78</v>
      </c>
      <c r="T83" s="905"/>
      <c r="U83" s="671"/>
      <c r="V83" s="905"/>
      <c r="W83" s="917"/>
      <c r="X83" s="510"/>
      <c r="Y83" s="48"/>
      <c r="Z83" s="510"/>
      <c r="AA83" s="49"/>
      <c r="AB83" s="49"/>
      <c r="AC83" s="48"/>
      <c r="AD83" s="48"/>
      <c r="AE83" s="48"/>
      <c r="AF83" s="48"/>
    </row>
    <row r="84" spans="2:32" s="509" customFormat="1" ht="57" customHeight="1" x14ac:dyDescent="0.3">
      <c r="B84" s="402" t="s">
        <v>341</v>
      </c>
      <c r="C84" s="378" t="s">
        <v>337</v>
      </c>
      <c r="D84" s="565" t="s">
        <v>204</v>
      </c>
      <c r="E84" s="52">
        <v>36</v>
      </c>
      <c r="F84" s="52"/>
      <c r="G84" s="105"/>
      <c r="H84" s="1334"/>
      <c r="I84" s="632">
        <v>36</v>
      </c>
      <c r="J84" s="105"/>
      <c r="K84" s="139"/>
      <c r="L84" s="105"/>
      <c r="M84" s="105"/>
      <c r="N84" s="105"/>
      <c r="O84" s="380"/>
      <c r="P84" s="54"/>
      <c r="Q84" s="58"/>
      <c r="R84" s="655"/>
      <c r="S84" s="807">
        <v>36</v>
      </c>
      <c r="T84" s="898"/>
      <c r="U84" s="670"/>
      <c r="V84" s="892"/>
      <c r="W84" s="891"/>
      <c r="X84" s="4"/>
      <c r="Y84" s="48"/>
      <c r="Z84" s="510"/>
      <c r="AA84" s="49"/>
      <c r="AB84" s="49"/>
      <c r="AC84" s="48"/>
      <c r="AD84" s="48"/>
      <c r="AE84" s="48"/>
      <c r="AF84" s="48"/>
    </row>
    <row r="85" spans="2:32" s="4" customFormat="1" ht="66" customHeight="1" x14ac:dyDescent="0.3">
      <c r="B85" s="402" t="s">
        <v>342</v>
      </c>
      <c r="C85" s="381" t="s">
        <v>338</v>
      </c>
      <c r="D85" s="560" t="s">
        <v>204</v>
      </c>
      <c r="E85" s="52">
        <v>108</v>
      </c>
      <c r="F85" s="52"/>
      <c r="G85" s="105"/>
      <c r="H85" s="1273"/>
      <c r="I85" s="632">
        <v>108</v>
      </c>
      <c r="J85" s="105"/>
      <c r="K85" s="139"/>
      <c r="L85" s="105"/>
      <c r="M85" s="105"/>
      <c r="N85" s="105"/>
      <c r="O85" s="380"/>
      <c r="P85" s="54"/>
      <c r="Q85" s="58"/>
      <c r="R85" s="655"/>
      <c r="S85" s="807">
        <v>108</v>
      </c>
      <c r="T85" s="898"/>
      <c r="U85" s="670"/>
      <c r="V85" s="892"/>
      <c r="W85" s="891"/>
      <c r="X85" s="509"/>
      <c r="Y85" s="48" t="s">
        <v>77</v>
      </c>
      <c r="Z85" s="510"/>
      <c r="AA85" s="49" t="s">
        <v>77</v>
      </c>
      <c r="AB85" s="49"/>
      <c r="AC85" s="48"/>
      <c r="AD85" s="48"/>
      <c r="AE85" s="48"/>
      <c r="AF85" s="48"/>
    </row>
    <row r="86" spans="2:32" s="509" customFormat="1" ht="27" customHeight="1" thickBot="1" x14ac:dyDescent="0.35">
      <c r="B86" s="103"/>
      <c r="C86" s="419" t="s">
        <v>55</v>
      </c>
      <c r="D86" s="420" t="s">
        <v>208</v>
      </c>
      <c r="E86" s="421">
        <v>12</v>
      </c>
      <c r="F86" s="421"/>
      <c r="G86" s="116"/>
      <c r="H86" s="117">
        <v>12</v>
      </c>
      <c r="I86" s="634"/>
      <c r="J86" s="116"/>
      <c r="K86" s="144"/>
      <c r="L86" s="116"/>
      <c r="M86" s="116"/>
      <c r="N86" s="116"/>
      <c r="O86" s="422"/>
      <c r="P86" s="111"/>
      <c r="Q86" s="114"/>
      <c r="R86" s="660"/>
      <c r="S86" s="735">
        <v>12</v>
      </c>
      <c r="T86" s="733"/>
      <c r="U86" s="797"/>
      <c r="V86" s="830"/>
      <c r="W86" s="734"/>
      <c r="X86" s="510"/>
      <c r="Y86" s="510"/>
      <c r="Z86" s="510"/>
      <c r="AA86" s="49"/>
      <c r="AB86" s="49"/>
      <c r="AC86" s="48"/>
      <c r="AD86" s="48"/>
      <c r="AE86" s="48"/>
      <c r="AF86" s="48"/>
    </row>
    <row r="87" spans="2:32" s="10" customFormat="1" ht="27" customHeight="1" thickBot="1" x14ac:dyDescent="0.35">
      <c r="B87" s="406"/>
      <c r="C87" s="363" t="s">
        <v>40</v>
      </c>
      <c r="D87" s="364"/>
      <c r="E87" s="368"/>
      <c r="F87" s="864">
        <v>36</v>
      </c>
      <c r="G87" s="798"/>
      <c r="H87" s="82">
        <v>84</v>
      </c>
      <c r="I87" s="628"/>
      <c r="J87" s="370"/>
      <c r="K87" s="369"/>
      <c r="L87" s="80"/>
      <c r="M87" s="370"/>
      <c r="N87" s="370"/>
      <c r="O87" s="371"/>
      <c r="P87" s="80"/>
      <c r="Q87" s="81"/>
      <c r="R87" s="628"/>
      <c r="S87" s="629">
        <v>12</v>
      </c>
      <c r="T87" s="628"/>
      <c r="U87" s="645">
        <v>24</v>
      </c>
      <c r="V87" s="80">
        <v>54</v>
      </c>
      <c r="W87" s="81">
        <v>30</v>
      </c>
      <c r="Y87" s="48"/>
      <c r="Z87" s="11"/>
      <c r="AA87" s="36"/>
      <c r="AB87" s="36"/>
      <c r="AC87" s="35"/>
      <c r="AD87" s="35"/>
      <c r="AE87" s="35"/>
      <c r="AF87" s="35"/>
    </row>
    <row r="88" spans="2:32" s="702" customFormat="1" ht="36.6" customHeight="1" x14ac:dyDescent="0.3">
      <c r="B88" s="988" t="s">
        <v>343</v>
      </c>
      <c r="C88" s="937" t="s">
        <v>344</v>
      </c>
      <c r="D88" s="991" t="s">
        <v>204</v>
      </c>
      <c r="E88" s="884">
        <v>144</v>
      </c>
      <c r="F88" s="884"/>
      <c r="G88" s="886"/>
      <c r="H88" s="883"/>
      <c r="I88" s="882">
        <v>144</v>
      </c>
      <c r="J88" s="886"/>
      <c r="K88" s="955"/>
      <c r="L88" s="882"/>
      <c r="M88" s="886"/>
      <c r="N88" s="886"/>
      <c r="O88" s="942"/>
      <c r="P88" s="882"/>
      <c r="Q88" s="723"/>
      <c r="R88" s="882"/>
      <c r="S88" s="885"/>
      <c r="T88" s="882"/>
      <c r="U88" s="881"/>
      <c r="V88" s="882"/>
      <c r="W88" s="989">
        <v>144</v>
      </c>
      <c r="Y88" s="927"/>
      <c r="Z88" s="703"/>
      <c r="AA88" s="721"/>
      <c r="AB88" s="721"/>
      <c r="AC88" s="926"/>
      <c r="AD88" s="926"/>
      <c r="AE88" s="926"/>
      <c r="AF88" s="926"/>
    </row>
    <row r="89" spans="2:32" s="10" customFormat="1" ht="27" customHeight="1" x14ac:dyDescent="0.3">
      <c r="B89" s="120"/>
      <c r="C89" s="121" t="s">
        <v>59</v>
      </c>
      <c r="D89" s="125"/>
      <c r="E89" s="126"/>
      <c r="F89" s="126"/>
      <c r="G89" s="42">
        <v>96</v>
      </c>
      <c r="H89" s="41">
        <f>H58</f>
        <v>84</v>
      </c>
      <c r="I89" s="40"/>
      <c r="J89" s="42"/>
      <c r="K89" s="127"/>
      <c r="L89" s="128"/>
      <c r="M89" s="129"/>
      <c r="N89" s="129"/>
      <c r="O89" s="130"/>
      <c r="P89" s="40"/>
      <c r="Q89" s="43">
        <v>18</v>
      </c>
      <c r="R89" s="635"/>
      <c r="S89" s="650">
        <v>36</v>
      </c>
      <c r="T89" s="635"/>
      <c r="U89" s="672">
        <v>36</v>
      </c>
      <c r="V89" s="123">
        <v>54</v>
      </c>
      <c r="W89" s="124">
        <v>36</v>
      </c>
      <c r="X89" s="11"/>
      <c r="Z89" s="20"/>
    </row>
    <row r="90" spans="2:32" s="10" customFormat="1" ht="27" customHeight="1" x14ac:dyDescent="0.3">
      <c r="B90" s="131"/>
      <c r="C90" s="132" t="s">
        <v>60</v>
      </c>
      <c r="D90" s="133"/>
      <c r="E90" s="134"/>
      <c r="F90" s="134"/>
      <c r="G90" s="46"/>
      <c r="H90" s="55"/>
      <c r="I90" s="624"/>
      <c r="J90" s="46"/>
      <c r="K90" s="135"/>
      <c r="L90" s="136"/>
      <c r="M90" s="137"/>
      <c r="N90" s="137"/>
      <c r="O90" s="138"/>
      <c r="P90" s="54"/>
      <c r="Q90" s="58"/>
      <c r="R90" s="632"/>
      <c r="S90" s="651">
        <v>144</v>
      </c>
      <c r="T90" s="632"/>
      <c r="U90" s="673">
        <v>252</v>
      </c>
      <c r="V90" s="107">
        <v>72</v>
      </c>
      <c r="W90" s="139">
        <v>288</v>
      </c>
      <c r="X90" s="11"/>
      <c r="Z90" s="11"/>
    </row>
    <row r="91" spans="2:32" s="10" customFormat="1" ht="27" customHeight="1" thickBot="1" x14ac:dyDescent="0.35">
      <c r="B91" s="140"/>
      <c r="C91" s="141" t="s">
        <v>61</v>
      </c>
      <c r="D91" s="142"/>
      <c r="E91" s="143"/>
      <c r="F91" s="143"/>
      <c r="G91" s="109"/>
      <c r="H91" s="110"/>
      <c r="I91" s="633"/>
      <c r="J91" s="109"/>
      <c r="K91" s="112">
        <f>K10+K33+K46+K58+K41</f>
        <v>625</v>
      </c>
      <c r="L91" s="111"/>
      <c r="M91" s="109"/>
      <c r="N91" s="109"/>
      <c r="O91" s="113"/>
      <c r="P91" s="111">
        <v>32</v>
      </c>
      <c r="Q91" s="114">
        <v>78</v>
      </c>
      <c r="R91" s="634">
        <v>102</v>
      </c>
      <c r="S91" s="680">
        <v>114</v>
      </c>
      <c r="T91" s="634">
        <v>102</v>
      </c>
      <c r="U91" s="674">
        <v>102</v>
      </c>
      <c r="V91" s="115">
        <v>81</v>
      </c>
      <c r="W91" s="144">
        <v>54</v>
      </c>
      <c r="X91" s="11"/>
      <c r="Y91" s="145"/>
      <c r="Z91" s="20"/>
    </row>
    <row r="92" spans="2:32" s="4" customFormat="1" ht="27" customHeight="1" x14ac:dyDescent="0.3">
      <c r="B92" s="1345" t="s">
        <v>62</v>
      </c>
      <c r="C92" s="1346"/>
      <c r="D92" s="150" t="s">
        <v>368</v>
      </c>
      <c r="E92" s="146">
        <f>SUM(E10,E33,E46,E58,E41)</f>
        <v>5724</v>
      </c>
      <c r="F92" s="962">
        <f t="shared" ref="F92:W92" si="17">SUM(F10,F33,F46,F58,F41)</f>
        <v>0</v>
      </c>
      <c r="G92" s="847">
        <f t="shared" si="17"/>
        <v>96</v>
      </c>
      <c r="H92" s="986">
        <f t="shared" si="17"/>
        <v>84</v>
      </c>
      <c r="I92" s="847">
        <f t="shared" si="17"/>
        <v>756</v>
      </c>
      <c r="J92" s="987">
        <f t="shared" si="17"/>
        <v>40</v>
      </c>
      <c r="K92" s="986">
        <f t="shared" si="17"/>
        <v>625</v>
      </c>
      <c r="L92" s="847">
        <f t="shared" si="17"/>
        <v>4123</v>
      </c>
      <c r="M92" s="987">
        <f t="shared" si="17"/>
        <v>1770</v>
      </c>
      <c r="N92" s="987">
        <f t="shared" si="17"/>
        <v>2062.5</v>
      </c>
      <c r="O92" s="986">
        <f t="shared" si="17"/>
        <v>2060.5</v>
      </c>
      <c r="P92" s="847">
        <f t="shared" si="17"/>
        <v>580</v>
      </c>
      <c r="Q92" s="986">
        <f t="shared" si="17"/>
        <v>768</v>
      </c>
      <c r="R92" s="847">
        <f t="shared" si="17"/>
        <v>510</v>
      </c>
      <c r="S92" s="986">
        <f t="shared" si="17"/>
        <v>570</v>
      </c>
      <c r="T92" s="847">
        <f t="shared" si="17"/>
        <v>510</v>
      </c>
      <c r="U92" s="986">
        <f t="shared" si="17"/>
        <v>510</v>
      </c>
      <c r="V92" s="847">
        <f t="shared" si="17"/>
        <v>405</v>
      </c>
      <c r="W92" s="986">
        <f t="shared" si="17"/>
        <v>270</v>
      </c>
      <c r="X92" s="11"/>
      <c r="Y92" s="145"/>
      <c r="Z92" s="20"/>
    </row>
    <row r="93" spans="2:32" s="4" customFormat="1" ht="27" customHeight="1" x14ac:dyDescent="0.3">
      <c r="B93" s="147" t="s">
        <v>63</v>
      </c>
      <c r="C93" s="148" t="s">
        <v>64</v>
      </c>
      <c r="D93" s="149"/>
      <c r="E93" s="52">
        <v>216</v>
      </c>
      <c r="F93" s="52">
        <v>216</v>
      </c>
      <c r="G93" s="46"/>
      <c r="H93" s="55"/>
      <c r="I93" s="624"/>
      <c r="J93" s="46"/>
      <c r="K93" s="56"/>
      <c r="L93" s="54"/>
      <c r="M93" s="46"/>
      <c r="N93" s="46"/>
      <c r="O93" s="57"/>
      <c r="P93" s="54"/>
      <c r="Q93" s="58"/>
      <c r="R93" s="632"/>
      <c r="S93" s="651"/>
      <c r="T93" s="632"/>
      <c r="U93" s="673"/>
      <c r="V93" s="107"/>
      <c r="W93" s="139">
        <v>216</v>
      </c>
      <c r="X93" s="11"/>
      <c r="Y93" s="10"/>
      <c r="Z93" s="11"/>
    </row>
    <row r="94" spans="2:32" s="4" customFormat="1" ht="27" customHeight="1" thickBot="1" x14ac:dyDescent="0.35">
      <c r="B94" s="1347" t="s">
        <v>65</v>
      </c>
      <c r="C94" s="1348"/>
      <c r="D94" s="150"/>
      <c r="E94" s="151">
        <f>SUM(E92:E93)</f>
        <v>5940</v>
      </c>
      <c r="F94" s="152">
        <f>SUM(F93)</f>
        <v>216</v>
      </c>
      <c r="G94" s="153">
        <f>SUM(G92:G93)</f>
        <v>96</v>
      </c>
      <c r="H94" s="154">
        <f t="shared" ref="H94:O94" si="18">SUM(H92)</f>
        <v>84</v>
      </c>
      <c r="I94" s="156">
        <f t="shared" si="18"/>
        <v>756</v>
      </c>
      <c r="J94" s="153">
        <f t="shared" si="18"/>
        <v>40</v>
      </c>
      <c r="K94" s="155">
        <f t="shared" si="18"/>
        <v>625</v>
      </c>
      <c r="L94" s="156">
        <f t="shared" si="18"/>
        <v>4123</v>
      </c>
      <c r="M94" s="157">
        <f>SUM(M92)</f>
        <v>1770</v>
      </c>
      <c r="N94" s="157">
        <f t="shared" si="18"/>
        <v>2062.5</v>
      </c>
      <c r="O94" s="158">
        <f t="shared" si="18"/>
        <v>2060.5</v>
      </c>
      <c r="P94" s="156">
        <f>SUM(P89:P93)</f>
        <v>612</v>
      </c>
      <c r="Q94" s="159">
        <f>SUM(Q89:Q93)</f>
        <v>864</v>
      </c>
      <c r="R94" s="636">
        <f>SUM(R89:R93)</f>
        <v>612</v>
      </c>
      <c r="S94" s="681">
        <f>SUM(S89:S93)</f>
        <v>864</v>
      </c>
      <c r="T94" s="636">
        <f t="shared" ref="T94:U94" si="19">SUM(T89:T93)</f>
        <v>612</v>
      </c>
      <c r="U94" s="637">
        <f t="shared" si="19"/>
        <v>900</v>
      </c>
      <c r="V94" s="160">
        <f t="shared" ref="V94" si="20">SUM(V89:V92)</f>
        <v>612</v>
      </c>
      <c r="W94" s="161">
        <f>SUM(W89:W93)</f>
        <v>864</v>
      </c>
      <c r="X94" s="162"/>
      <c r="Z94" s="11"/>
    </row>
    <row r="95" spans="2:32" s="4" customFormat="1" ht="23.25" customHeight="1" x14ac:dyDescent="0.3">
      <c r="B95" s="1293" t="s">
        <v>346</v>
      </c>
      <c r="C95" s="1294"/>
      <c r="D95" s="1295"/>
      <c r="E95" s="1302" t="s">
        <v>66</v>
      </c>
      <c r="F95" s="1305" t="s">
        <v>67</v>
      </c>
      <c r="G95" s="1306"/>
      <c r="H95" s="1306"/>
      <c r="I95" s="1306"/>
      <c r="J95" s="1306"/>
      <c r="K95" s="1306"/>
      <c r="L95" s="1306"/>
      <c r="M95" s="1306"/>
      <c r="N95" s="1306"/>
      <c r="O95" s="1306"/>
      <c r="P95" s="44">
        <f>P91+P92</f>
        <v>612</v>
      </c>
      <c r="Q95" s="42">
        <f>Q91+Q92</f>
        <v>846</v>
      </c>
      <c r="R95" s="622">
        <f>R91+R92</f>
        <v>612</v>
      </c>
      <c r="S95" s="621">
        <f t="shared" ref="S95:W95" si="21">S91+S92</f>
        <v>684</v>
      </c>
      <c r="T95" s="622">
        <f t="shared" si="21"/>
        <v>612</v>
      </c>
      <c r="U95" s="621">
        <f t="shared" si="21"/>
        <v>612</v>
      </c>
      <c r="V95" s="44">
        <f t="shared" si="21"/>
        <v>486</v>
      </c>
      <c r="W95" s="45">
        <f t="shared" si="21"/>
        <v>324</v>
      </c>
      <c r="X95" s="351">
        <f>SUM(P95:W95)</f>
        <v>4788</v>
      </c>
      <c r="Y95" s="163" t="s">
        <v>369</v>
      </c>
      <c r="Z95" s="11"/>
    </row>
    <row r="96" spans="2:32" s="10" customFormat="1" ht="23.25" customHeight="1" x14ac:dyDescent="0.3">
      <c r="B96" s="1296"/>
      <c r="C96" s="1297"/>
      <c r="D96" s="1298"/>
      <c r="E96" s="1303"/>
      <c r="F96" s="1307" t="s">
        <v>68</v>
      </c>
      <c r="G96" s="1308"/>
      <c r="H96" s="1308"/>
      <c r="I96" s="1308"/>
      <c r="J96" s="1308"/>
      <c r="K96" s="1308"/>
      <c r="L96" s="1308"/>
      <c r="M96" s="1308"/>
      <c r="N96" s="1308"/>
      <c r="O96" s="1308"/>
      <c r="P96" s="54"/>
      <c r="Q96" s="58"/>
      <c r="R96" s="624"/>
      <c r="S96" s="625">
        <v>36</v>
      </c>
      <c r="T96" s="624"/>
      <c r="U96" s="623">
        <v>108</v>
      </c>
      <c r="V96" s="54"/>
      <c r="W96" s="58">
        <v>72</v>
      </c>
      <c r="X96" s="352">
        <f>SUM(R96:W96)</f>
        <v>216</v>
      </c>
      <c r="Y96" s="90" t="s">
        <v>237</v>
      </c>
      <c r="Z96" s="11"/>
    </row>
    <row r="97" spans="2:26" s="10" customFormat="1" ht="23.25" customHeight="1" x14ac:dyDescent="0.3">
      <c r="B97" s="1296"/>
      <c r="C97" s="1297"/>
      <c r="D97" s="1298"/>
      <c r="E97" s="1303"/>
      <c r="F97" s="1307" t="s">
        <v>69</v>
      </c>
      <c r="G97" s="1308"/>
      <c r="H97" s="1308"/>
      <c r="I97" s="1308"/>
      <c r="J97" s="1308"/>
      <c r="K97" s="1308"/>
      <c r="L97" s="1308"/>
      <c r="M97" s="1308"/>
      <c r="N97" s="1308"/>
      <c r="O97" s="1308"/>
      <c r="P97" s="54"/>
      <c r="Q97" s="58"/>
      <c r="R97" s="624"/>
      <c r="S97" s="625">
        <v>108</v>
      </c>
      <c r="T97" s="624"/>
      <c r="U97" s="623">
        <v>144</v>
      </c>
      <c r="V97" s="54">
        <v>72</v>
      </c>
      <c r="W97" s="58">
        <v>72</v>
      </c>
      <c r="X97" s="352">
        <f t="shared" ref="X97" si="22">SUM(R97:W97)</f>
        <v>396</v>
      </c>
      <c r="Y97" s="90" t="s">
        <v>370</v>
      </c>
      <c r="Z97" s="11"/>
    </row>
    <row r="98" spans="2:26" s="702" customFormat="1" ht="23.25" customHeight="1" x14ac:dyDescent="0.3">
      <c r="B98" s="1296"/>
      <c r="C98" s="1297"/>
      <c r="D98" s="1298"/>
      <c r="E98" s="1303"/>
      <c r="F98" s="1276" t="s">
        <v>345</v>
      </c>
      <c r="G98" s="1277"/>
      <c r="H98" s="1277"/>
      <c r="I98" s="1277"/>
      <c r="J98" s="1277"/>
      <c r="K98" s="1277"/>
      <c r="L98" s="1277"/>
      <c r="M98" s="1277"/>
      <c r="N98" s="1277"/>
      <c r="O98" s="1278"/>
      <c r="P98" s="880"/>
      <c r="Q98" s="727"/>
      <c r="R98" s="880"/>
      <c r="S98" s="879"/>
      <c r="T98" s="880"/>
      <c r="U98" s="867"/>
      <c r="V98" s="880"/>
      <c r="W98" s="727">
        <v>144</v>
      </c>
      <c r="X98" s="990">
        <v>144</v>
      </c>
      <c r="Y98" s="736" t="s">
        <v>209</v>
      </c>
      <c r="Z98" s="703"/>
    </row>
    <row r="99" spans="2:26" s="10" customFormat="1" ht="23.25" customHeight="1" x14ac:dyDescent="0.3">
      <c r="B99" s="1296"/>
      <c r="C99" s="1297"/>
      <c r="D99" s="1298"/>
      <c r="E99" s="1303"/>
      <c r="F99" s="1341" t="s">
        <v>70</v>
      </c>
      <c r="G99" s="1342"/>
      <c r="H99" s="1342"/>
      <c r="I99" s="1342"/>
      <c r="J99" s="1342"/>
      <c r="K99" s="1342"/>
      <c r="L99" s="1342"/>
      <c r="M99" s="1342"/>
      <c r="N99" s="1342"/>
      <c r="O99" s="1342"/>
      <c r="P99" s="944"/>
      <c r="Q99" s="750">
        <v>3</v>
      </c>
      <c r="R99" s="870"/>
      <c r="S99" s="871" t="s">
        <v>362</v>
      </c>
      <c r="T99" s="870"/>
      <c r="U99" s="961" t="s">
        <v>364</v>
      </c>
      <c r="V99" s="870" t="s">
        <v>365</v>
      </c>
      <c r="W99" s="871" t="s">
        <v>364</v>
      </c>
      <c r="X99" s="354" t="s">
        <v>366</v>
      </c>
      <c r="Y99" s="50" t="s">
        <v>371</v>
      </c>
      <c r="Z99" s="11"/>
    </row>
    <row r="100" spans="2:26" s="10" customFormat="1" ht="23.25" customHeight="1" x14ac:dyDescent="0.3">
      <c r="B100" s="1296"/>
      <c r="C100" s="1297"/>
      <c r="D100" s="1298"/>
      <c r="E100" s="1303"/>
      <c r="F100" s="1307" t="s">
        <v>71</v>
      </c>
      <c r="G100" s="1308"/>
      <c r="H100" s="1308"/>
      <c r="I100" s="1308"/>
      <c r="J100" s="1308"/>
      <c r="K100" s="1308"/>
      <c r="L100" s="1308"/>
      <c r="M100" s="1308"/>
      <c r="N100" s="1308"/>
      <c r="O100" s="1308"/>
      <c r="P100" s="880">
        <v>2</v>
      </c>
      <c r="Q100" s="825" t="s">
        <v>232</v>
      </c>
      <c r="R100" s="870">
        <v>4</v>
      </c>
      <c r="S100" s="871">
        <v>7</v>
      </c>
      <c r="T100" s="870">
        <v>3</v>
      </c>
      <c r="U100" s="961" t="s">
        <v>363</v>
      </c>
      <c r="V100" s="870">
        <v>5</v>
      </c>
      <c r="W100" s="871">
        <v>4</v>
      </c>
      <c r="X100" s="353" t="s">
        <v>367</v>
      </c>
      <c r="Y100" s="37"/>
      <c r="Z100" s="11"/>
    </row>
    <row r="101" spans="2:26" ht="23.25" customHeight="1" x14ac:dyDescent="0.3">
      <c r="B101" s="1296"/>
      <c r="C101" s="1297"/>
      <c r="D101" s="1298"/>
      <c r="E101" s="1303"/>
      <c r="F101" s="1307" t="s">
        <v>72</v>
      </c>
      <c r="G101" s="1308"/>
      <c r="H101" s="1308"/>
      <c r="I101" s="1308"/>
      <c r="J101" s="1308"/>
      <c r="K101" s="1308"/>
      <c r="L101" s="1308"/>
      <c r="M101" s="1308"/>
      <c r="N101" s="1308"/>
      <c r="O101" s="1308"/>
      <c r="P101" s="62"/>
      <c r="Q101" s="67"/>
      <c r="R101" s="659"/>
      <c r="S101" s="661"/>
      <c r="T101" s="659"/>
      <c r="U101" s="675"/>
      <c r="V101" s="418"/>
      <c r="W101" s="426"/>
      <c r="X101" s="4"/>
      <c r="Y101" s="164"/>
    </row>
    <row r="102" spans="2:26" ht="23.25" customHeight="1" thickBot="1" x14ac:dyDescent="0.35">
      <c r="B102" s="1299"/>
      <c r="C102" s="1300"/>
      <c r="D102" s="1301"/>
      <c r="E102" s="1304"/>
      <c r="F102" s="1343" t="s">
        <v>64</v>
      </c>
      <c r="G102" s="1344"/>
      <c r="H102" s="1344"/>
      <c r="I102" s="1344"/>
      <c r="J102" s="1344"/>
      <c r="K102" s="1344"/>
      <c r="L102" s="1344"/>
      <c r="M102" s="1344"/>
      <c r="N102" s="1344"/>
      <c r="O102" s="1344"/>
      <c r="P102" s="167"/>
      <c r="Q102" s="168"/>
      <c r="R102" s="633"/>
      <c r="S102" s="662"/>
      <c r="T102" s="633"/>
      <c r="U102" s="676"/>
      <c r="V102" s="111"/>
      <c r="W102" s="114"/>
      <c r="X102" s="355">
        <v>216</v>
      </c>
      <c r="Y102" s="169" t="s">
        <v>237</v>
      </c>
    </row>
    <row r="103" spans="2:26" ht="22.5" customHeight="1" thickBot="1" x14ac:dyDescent="0.35">
      <c r="B103" s="170"/>
      <c r="C103" s="170"/>
      <c r="D103" s="170"/>
      <c r="E103" s="171"/>
      <c r="F103" s="172"/>
      <c r="G103" s="172"/>
      <c r="H103" s="172"/>
      <c r="I103" s="172"/>
      <c r="J103" s="172"/>
      <c r="K103" s="172"/>
      <c r="L103" s="172"/>
      <c r="M103" s="172"/>
      <c r="N103" s="172"/>
      <c r="O103" s="172"/>
      <c r="P103" s="173"/>
      <c r="Q103" s="173"/>
      <c r="R103" s="11"/>
      <c r="S103" s="11"/>
      <c r="T103" s="600"/>
      <c r="U103" s="600"/>
      <c r="V103" s="11"/>
      <c r="W103" s="11"/>
      <c r="X103" s="83"/>
      <c r="Y103" s="174" t="s">
        <v>372</v>
      </c>
    </row>
    <row r="104" spans="2:26" ht="16.5" customHeight="1" x14ac:dyDescent="0.35">
      <c r="B104" s="175" t="s">
        <v>73</v>
      </c>
      <c r="C104" s="176"/>
      <c r="D104" s="176"/>
      <c r="F104" s="10"/>
      <c r="G104" s="10"/>
      <c r="H104" s="10"/>
      <c r="I104" s="10"/>
      <c r="J104" s="599"/>
      <c r="K104" s="177"/>
      <c r="L104" s="10"/>
      <c r="M104" s="10"/>
      <c r="N104" s="10"/>
      <c r="O104" s="10"/>
      <c r="P104" s="10"/>
      <c r="Q104" s="10"/>
      <c r="R104" s="7"/>
      <c r="S104" s="7"/>
      <c r="T104" s="596"/>
      <c r="U104" s="596"/>
      <c r="V104" s="7"/>
      <c r="W104" s="7"/>
    </row>
    <row r="105" spans="2:26" ht="16.5" customHeight="1" x14ac:dyDescent="0.35">
      <c r="B105" s="176"/>
      <c r="C105" s="176"/>
      <c r="D105" s="176"/>
    </row>
    <row r="106" spans="2:26" ht="16.5" customHeight="1" x14ac:dyDescent="0.35">
      <c r="B106" s="183"/>
      <c r="C106" s="179" t="s">
        <v>74</v>
      </c>
      <c r="D106" s="180"/>
    </row>
    <row r="107" spans="2:26" ht="16.5" customHeight="1" x14ac:dyDescent="0.35">
      <c r="B107" s="1"/>
      <c r="C107" s="179" t="s">
        <v>75</v>
      </c>
      <c r="D107" s="180"/>
    </row>
    <row r="108" spans="2:26" ht="18" x14ac:dyDescent="0.35">
      <c r="B108" s="2"/>
      <c r="C108" s="179" t="s">
        <v>76</v>
      </c>
      <c r="D108" s="180"/>
      <c r="V108" s="166" t="s">
        <v>77</v>
      </c>
    </row>
    <row r="109" spans="2:26" ht="18" x14ac:dyDescent="0.35">
      <c r="B109" s="10"/>
      <c r="C109" s="179"/>
      <c r="D109" s="180"/>
    </row>
    <row r="110" spans="2:26" ht="18" x14ac:dyDescent="0.35">
      <c r="C110" s="179"/>
      <c r="D110" s="180"/>
    </row>
    <row r="111" spans="2:26" ht="18" x14ac:dyDescent="0.35">
      <c r="C111" s="179"/>
      <c r="D111" s="180"/>
    </row>
    <row r="112" spans="2:26" ht="18" x14ac:dyDescent="0.35">
      <c r="C112" s="176"/>
      <c r="D112" s="176"/>
    </row>
    <row r="117" spans="2:26" ht="15" customHeight="1" x14ac:dyDescent="0.3">
      <c r="Z117" s="166"/>
    </row>
    <row r="119" spans="2:26" x14ac:dyDescent="0.3">
      <c r="B119" s="166"/>
    </row>
    <row r="120" spans="2:26" x14ac:dyDescent="0.3">
      <c r="K120" s="182"/>
    </row>
  </sheetData>
  <mergeCells count="51">
    <mergeCell ref="F99:O99"/>
    <mergeCell ref="F100:O100"/>
    <mergeCell ref="F101:O101"/>
    <mergeCell ref="F102:O102"/>
    <mergeCell ref="B92:C92"/>
    <mergeCell ref="B94:C94"/>
    <mergeCell ref="X66:X68"/>
    <mergeCell ref="H68:H71"/>
    <mergeCell ref="H74:H76"/>
    <mergeCell ref="H83:H85"/>
    <mergeCell ref="E2:E9"/>
    <mergeCell ref="F2:F9"/>
    <mergeCell ref="H61:H65"/>
    <mergeCell ref="G5:G9"/>
    <mergeCell ref="O6:O9"/>
    <mergeCell ref="P7:P9"/>
    <mergeCell ref="Q7:Q9"/>
    <mergeCell ref="P5:Q5"/>
    <mergeCell ref="T5:U5"/>
    <mergeCell ref="T7:T9"/>
    <mergeCell ref="U7:U9"/>
    <mergeCell ref="P2:W4"/>
    <mergeCell ref="I5:I9"/>
    <mergeCell ref="K5:K9"/>
    <mergeCell ref="L5:L9"/>
    <mergeCell ref="M5:O5"/>
    <mergeCell ref="J5:J9"/>
    <mergeCell ref="V5:W5"/>
    <mergeCell ref="M6:M9"/>
    <mergeCell ref="N6:N9"/>
    <mergeCell ref="V7:V9"/>
    <mergeCell ref="W7:W9"/>
    <mergeCell ref="R7:R9"/>
    <mergeCell ref="S7:S9"/>
    <mergeCell ref="R5:S5"/>
    <mergeCell ref="H79:H80"/>
    <mergeCell ref="D64:D65"/>
    <mergeCell ref="F98:O98"/>
    <mergeCell ref="B2:B9"/>
    <mergeCell ref="C2:C9"/>
    <mergeCell ref="D2:D9"/>
    <mergeCell ref="D13:D14"/>
    <mergeCell ref="D22:D23"/>
    <mergeCell ref="G2:H4"/>
    <mergeCell ref="H5:H9"/>
    <mergeCell ref="B95:D102"/>
    <mergeCell ref="E95:E102"/>
    <mergeCell ref="F95:O95"/>
    <mergeCell ref="F96:O96"/>
    <mergeCell ref="F97:O97"/>
    <mergeCell ref="I2:O4"/>
  </mergeCells>
  <phoneticPr fontId="25" type="noConversion"/>
  <pageMargins left="0.7" right="0.7" top="0.75" bottom="0.75" header="0.3" footer="0.3"/>
  <pageSetup paperSize="9" scale="13" orientation="landscape" r:id="rId1"/>
  <ignoredErrors>
    <ignoredError sqref="F94 M67 L6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0"/>
  <sheetViews>
    <sheetView workbookViewId="0">
      <selection activeCell="D18" sqref="D18"/>
    </sheetView>
  </sheetViews>
  <sheetFormatPr defaultColWidth="9.109375" defaultRowHeight="18" x14ac:dyDescent="0.35"/>
  <cols>
    <col min="1" max="1" width="2" style="240" customWidth="1"/>
    <col min="2" max="2" width="11.5546875" style="240" customWidth="1"/>
    <col min="3" max="3" width="14.44140625" style="240" customWidth="1"/>
    <col min="4" max="4" width="101" style="240" customWidth="1"/>
    <col min="5" max="5" width="29.6640625" style="240" customWidth="1"/>
    <col min="6" max="16384" width="9.109375" style="240"/>
  </cols>
  <sheetData>
    <row r="1" spans="2:8" x14ac:dyDescent="0.35">
      <c r="B1" s="239" t="s">
        <v>157</v>
      </c>
    </row>
    <row r="2" spans="2:8" ht="18.600000000000001" thickBot="1" x14ac:dyDescent="0.4"/>
    <row r="3" spans="2:8" x14ac:dyDescent="0.35">
      <c r="B3" s="1355" t="s">
        <v>158</v>
      </c>
      <c r="C3" s="1357" t="s">
        <v>0</v>
      </c>
      <c r="D3" s="1359" t="s">
        <v>159</v>
      </c>
      <c r="E3" s="1361" t="s">
        <v>160</v>
      </c>
    </row>
    <row r="4" spans="2:8" ht="38.25" customHeight="1" thickBot="1" x14ac:dyDescent="0.4">
      <c r="B4" s="1356"/>
      <c r="C4" s="1358"/>
      <c r="D4" s="1360"/>
      <c r="E4" s="1362"/>
    </row>
    <row r="5" spans="2:8" x14ac:dyDescent="0.35">
      <c r="B5" s="1349">
        <v>2</v>
      </c>
      <c r="C5" s="416" t="s">
        <v>27</v>
      </c>
      <c r="D5" s="416" t="s">
        <v>226</v>
      </c>
      <c r="E5" s="1363" t="s">
        <v>161</v>
      </c>
    </row>
    <row r="6" spans="2:8" ht="18.600000000000001" thickBot="1" x14ac:dyDescent="0.4">
      <c r="B6" s="1350"/>
      <c r="C6" s="417" t="s">
        <v>28</v>
      </c>
      <c r="D6" s="417" t="s">
        <v>212</v>
      </c>
      <c r="E6" s="1364"/>
    </row>
    <row r="7" spans="2:8" x14ac:dyDescent="0.35">
      <c r="B7" s="1353">
        <v>2</v>
      </c>
      <c r="C7" s="416" t="s">
        <v>33</v>
      </c>
      <c r="D7" s="416" t="s">
        <v>193</v>
      </c>
      <c r="E7" s="1351" t="s">
        <v>162</v>
      </c>
    </row>
    <row r="8" spans="2:8" ht="18.600000000000001" thickBot="1" x14ac:dyDescent="0.4">
      <c r="B8" s="1354"/>
      <c r="C8" s="415" t="s">
        <v>34</v>
      </c>
      <c r="D8" s="415" t="s">
        <v>194</v>
      </c>
      <c r="E8" s="1352"/>
    </row>
    <row r="9" spans="2:8" ht="36" x14ac:dyDescent="0.35">
      <c r="B9" s="1349">
        <v>6</v>
      </c>
      <c r="C9" s="163" t="s">
        <v>53</v>
      </c>
      <c r="D9" s="104" t="s">
        <v>314</v>
      </c>
      <c r="E9" s="1351" t="s">
        <v>163</v>
      </c>
      <c r="H9" s="240" t="s">
        <v>77</v>
      </c>
    </row>
    <row r="10" spans="2:8" ht="36.6" thickBot="1" x14ac:dyDescent="0.4">
      <c r="B10" s="1350"/>
      <c r="C10" s="169" t="s">
        <v>54</v>
      </c>
      <c r="D10" s="108" t="s">
        <v>315</v>
      </c>
      <c r="E10" s="1352"/>
    </row>
    <row r="11" spans="2:8" x14ac:dyDescent="0.35">
      <c r="B11" s="241"/>
      <c r="C11" s="242"/>
      <c r="D11" s="243"/>
      <c r="E11" s="244"/>
    </row>
    <row r="12" spans="2:8" x14ac:dyDescent="0.35">
      <c r="B12" s="245" t="s">
        <v>73</v>
      </c>
      <c r="C12" s="227"/>
      <c r="D12" s="227"/>
    </row>
    <row r="13" spans="2:8" x14ac:dyDescent="0.35">
      <c r="B13" s="227"/>
      <c r="C13" s="227"/>
      <c r="D13" s="227"/>
    </row>
    <row r="14" spans="2:8" x14ac:dyDescent="0.35">
      <c r="B14" s="246" t="s">
        <v>164</v>
      </c>
      <c r="C14" s="247"/>
      <c r="D14" s="227"/>
    </row>
    <row r="15" spans="2:8" x14ac:dyDescent="0.35">
      <c r="B15" s="246" t="s">
        <v>165</v>
      </c>
      <c r="C15" s="247"/>
      <c r="D15" s="227"/>
    </row>
    <row r="16" spans="2:8" x14ac:dyDescent="0.35">
      <c r="B16" s="246" t="s">
        <v>166</v>
      </c>
      <c r="C16" s="247"/>
      <c r="D16" s="227"/>
    </row>
    <row r="17" spans="2:4" x14ac:dyDescent="0.35">
      <c r="B17" s="246" t="s">
        <v>167</v>
      </c>
      <c r="C17" s="247"/>
      <c r="D17" s="227"/>
    </row>
    <row r="18" spans="2:4" x14ac:dyDescent="0.35">
      <c r="B18" s="246" t="s">
        <v>168</v>
      </c>
      <c r="C18" s="247"/>
      <c r="D18" s="227"/>
    </row>
    <row r="19" spans="2:4" x14ac:dyDescent="0.35">
      <c r="B19" s="246" t="s">
        <v>169</v>
      </c>
      <c r="C19" s="247"/>
      <c r="D19" s="227"/>
    </row>
    <row r="20" spans="2:4" x14ac:dyDescent="0.35">
      <c r="B20" s="227" t="s">
        <v>170</v>
      </c>
      <c r="C20" s="227"/>
      <c r="D20" s="227"/>
    </row>
  </sheetData>
  <mergeCells count="10">
    <mergeCell ref="B9:B10"/>
    <mergeCell ref="E9:E10"/>
    <mergeCell ref="B7:B8"/>
    <mergeCell ref="E7:E8"/>
    <mergeCell ref="B3:B4"/>
    <mergeCell ref="C3:C4"/>
    <mergeCell ref="D3:D4"/>
    <mergeCell ref="E3:E4"/>
    <mergeCell ref="B5:B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6"/>
  <sheetViews>
    <sheetView topLeftCell="A7" zoomScale="70" zoomScaleNormal="70" workbookViewId="0">
      <selection activeCell="D9" sqref="D9:D12"/>
    </sheetView>
  </sheetViews>
  <sheetFormatPr defaultColWidth="9.109375" defaultRowHeight="18" x14ac:dyDescent="0.3"/>
  <cols>
    <col min="1" max="1" width="3.44140625" style="242" customWidth="1"/>
    <col min="2" max="2" width="13.88671875" style="242" customWidth="1"/>
    <col min="3" max="3" width="74.5546875" style="242" customWidth="1"/>
    <col min="4" max="4" width="36.33203125" style="242" customWidth="1"/>
    <col min="5" max="5" width="37.6640625" style="242" customWidth="1"/>
    <col min="6" max="6" width="11.88671875" style="242" customWidth="1"/>
    <col min="7" max="8" width="13.5546875" style="242" customWidth="1"/>
    <col min="9" max="16384" width="9.109375" style="242"/>
  </cols>
  <sheetData>
    <row r="1" spans="2:8" x14ac:dyDescent="0.3">
      <c r="B1" s="248" t="s">
        <v>171</v>
      </c>
    </row>
    <row r="2" spans="2:8" ht="18.600000000000001" thickBot="1" x14ac:dyDescent="0.35"/>
    <row r="3" spans="2:8" ht="33" customHeight="1" x14ac:dyDescent="0.3">
      <c r="B3" s="1384" t="s">
        <v>0</v>
      </c>
      <c r="C3" s="1386" t="s">
        <v>172</v>
      </c>
      <c r="D3" s="1386" t="s">
        <v>173</v>
      </c>
      <c r="E3" s="1386" t="s">
        <v>253</v>
      </c>
      <c r="F3" s="1386" t="s">
        <v>174</v>
      </c>
      <c r="G3" s="1380" t="s">
        <v>175</v>
      </c>
      <c r="H3" s="1381"/>
    </row>
    <row r="4" spans="2:8" ht="18.600000000000001" thickBot="1" x14ac:dyDescent="0.35">
      <c r="B4" s="1385"/>
      <c r="C4" s="1387"/>
      <c r="D4" s="1387"/>
      <c r="E4" s="1387"/>
      <c r="F4" s="1391"/>
      <c r="G4" s="407" t="s">
        <v>152</v>
      </c>
      <c r="H4" s="408" t="s">
        <v>176</v>
      </c>
    </row>
    <row r="5" spans="2:8" s="253" customFormat="1" ht="25.5" customHeight="1" x14ac:dyDescent="0.3">
      <c r="B5" s="1372" t="s">
        <v>52</v>
      </c>
      <c r="C5" s="1382" t="s">
        <v>313</v>
      </c>
      <c r="D5" s="249" t="s">
        <v>177</v>
      </c>
      <c r="E5" s="1368" t="s">
        <v>219</v>
      </c>
      <c r="F5" s="1376" t="s">
        <v>199</v>
      </c>
      <c r="G5" s="250">
        <v>3</v>
      </c>
      <c r="H5" s="252">
        <v>108</v>
      </c>
    </row>
    <row r="6" spans="2:8" s="253" customFormat="1" ht="45" customHeight="1" thickBot="1" x14ac:dyDescent="0.35">
      <c r="B6" s="1373"/>
      <c r="C6" s="1383" t="s">
        <v>221</v>
      </c>
      <c r="D6" s="255" t="s">
        <v>222</v>
      </c>
      <c r="E6" s="1369"/>
      <c r="F6" s="1377"/>
      <c r="G6" s="251">
        <v>3</v>
      </c>
      <c r="H6" s="254">
        <v>108</v>
      </c>
    </row>
    <row r="7" spans="2:8" s="253" customFormat="1" ht="25.5" customHeight="1" x14ac:dyDescent="0.3">
      <c r="B7" s="1372" t="s">
        <v>56</v>
      </c>
      <c r="C7" s="1374" t="s">
        <v>322</v>
      </c>
      <c r="D7" s="249" t="s">
        <v>177</v>
      </c>
      <c r="E7" s="1368" t="s">
        <v>219</v>
      </c>
      <c r="F7" s="1376" t="s">
        <v>259</v>
      </c>
      <c r="G7" s="250">
        <v>2</v>
      </c>
      <c r="H7" s="252">
        <v>72</v>
      </c>
    </row>
    <row r="8" spans="2:8" s="253" customFormat="1" ht="46.2" customHeight="1" thickBot="1" x14ac:dyDescent="0.35">
      <c r="B8" s="1373"/>
      <c r="C8" s="1375" t="s">
        <v>223</v>
      </c>
      <c r="D8" s="255" t="s">
        <v>222</v>
      </c>
      <c r="E8" s="1369"/>
      <c r="F8" s="1377"/>
      <c r="G8" s="251">
        <v>2</v>
      </c>
      <c r="H8" s="254">
        <v>72</v>
      </c>
    </row>
    <row r="9" spans="2:8" s="253" customFormat="1" ht="25.5" customHeight="1" x14ac:dyDescent="0.3">
      <c r="B9" s="1372" t="s">
        <v>233</v>
      </c>
      <c r="C9" s="1374" t="s">
        <v>327</v>
      </c>
      <c r="D9" s="1378" t="s">
        <v>222</v>
      </c>
      <c r="E9" s="1368" t="s">
        <v>219</v>
      </c>
      <c r="F9" s="1376" t="s">
        <v>373</v>
      </c>
      <c r="G9" s="1368">
        <v>2</v>
      </c>
      <c r="H9" s="1370">
        <v>72</v>
      </c>
    </row>
    <row r="10" spans="2:8" s="253" customFormat="1" ht="46.2" customHeight="1" thickBot="1" x14ac:dyDescent="0.35">
      <c r="B10" s="1373"/>
      <c r="C10" s="1375" t="s">
        <v>223</v>
      </c>
      <c r="D10" s="1379"/>
      <c r="E10" s="1369"/>
      <c r="F10" s="1377"/>
      <c r="G10" s="1369"/>
      <c r="H10" s="1371"/>
    </row>
    <row r="11" spans="2:8" s="253" customFormat="1" ht="25.5" customHeight="1" x14ac:dyDescent="0.3">
      <c r="B11" s="1372" t="s">
        <v>250</v>
      </c>
      <c r="C11" s="1374" t="s">
        <v>332</v>
      </c>
      <c r="D11" s="1378" t="s">
        <v>222</v>
      </c>
      <c r="E11" s="1368" t="s">
        <v>219</v>
      </c>
      <c r="F11" s="1376" t="s">
        <v>373</v>
      </c>
      <c r="G11" s="1368">
        <v>1</v>
      </c>
      <c r="H11" s="1370">
        <v>36</v>
      </c>
    </row>
    <row r="12" spans="2:8" s="253" customFormat="1" ht="46.2" customHeight="1" thickBot="1" x14ac:dyDescent="0.35">
      <c r="B12" s="1373"/>
      <c r="C12" s="1375" t="s">
        <v>223</v>
      </c>
      <c r="D12" s="1379"/>
      <c r="E12" s="1369"/>
      <c r="F12" s="1377"/>
      <c r="G12" s="1369"/>
      <c r="H12" s="1371"/>
    </row>
    <row r="13" spans="2:8" s="872" customFormat="1" ht="25.5" customHeight="1" x14ac:dyDescent="0.3">
      <c r="B13" s="1372" t="s">
        <v>335</v>
      </c>
      <c r="C13" s="1374" t="s">
        <v>374</v>
      </c>
      <c r="D13" s="910" t="s">
        <v>177</v>
      </c>
      <c r="E13" s="1368" t="s">
        <v>219</v>
      </c>
      <c r="F13" s="1376" t="s">
        <v>220</v>
      </c>
      <c r="G13" s="911">
        <v>1</v>
      </c>
      <c r="H13" s="912">
        <v>36</v>
      </c>
    </row>
    <row r="14" spans="2:8" s="872" customFormat="1" ht="46.2" customHeight="1" thickBot="1" x14ac:dyDescent="0.35">
      <c r="B14" s="1373"/>
      <c r="C14" s="1375" t="s">
        <v>223</v>
      </c>
      <c r="D14" s="913" t="s">
        <v>222</v>
      </c>
      <c r="E14" s="1369"/>
      <c r="F14" s="1377"/>
      <c r="G14" s="914">
        <v>3</v>
      </c>
      <c r="H14" s="873">
        <v>108</v>
      </c>
    </row>
    <row r="15" spans="2:8" s="872" customFormat="1" ht="46.2" customHeight="1" thickBot="1" x14ac:dyDescent="0.35">
      <c r="B15" s="1365" t="s">
        <v>344</v>
      </c>
      <c r="C15" s="1366"/>
      <c r="D15" s="1367"/>
      <c r="E15" s="1039" t="s">
        <v>219</v>
      </c>
      <c r="F15" s="992" t="s">
        <v>259</v>
      </c>
      <c r="G15" s="852">
        <v>4</v>
      </c>
      <c r="H15" s="993">
        <v>144</v>
      </c>
    </row>
    <row r="16" spans="2:8" s="248" customFormat="1" ht="25.5" customHeight="1" thickBot="1" x14ac:dyDescent="0.35">
      <c r="B16" s="1388" t="s">
        <v>62</v>
      </c>
      <c r="C16" s="1389"/>
      <c r="D16" s="1389"/>
      <c r="E16" s="1389"/>
      <c r="F16" s="1390"/>
      <c r="G16" s="409">
        <f>SUM(G5:G15)</f>
        <v>21</v>
      </c>
      <c r="H16" s="410">
        <f>SUM(H5:H15)</f>
        <v>756</v>
      </c>
    </row>
  </sheetData>
  <mergeCells count="34">
    <mergeCell ref="E7:E8"/>
    <mergeCell ref="F7:F8"/>
    <mergeCell ref="B16:F16"/>
    <mergeCell ref="E3:E4"/>
    <mergeCell ref="F3:F4"/>
    <mergeCell ref="B7:B8"/>
    <mergeCell ref="C7:C8"/>
    <mergeCell ref="B9:B10"/>
    <mergeCell ref="C9:C10"/>
    <mergeCell ref="E9:E10"/>
    <mergeCell ref="F9:F10"/>
    <mergeCell ref="B11:B12"/>
    <mergeCell ref="C11:C12"/>
    <mergeCell ref="E11:E12"/>
    <mergeCell ref="F11:F12"/>
    <mergeCell ref="D9:D10"/>
    <mergeCell ref="G3:H3"/>
    <mergeCell ref="B5:B6"/>
    <mergeCell ref="C5:C6"/>
    <mergeCell ref="E5:E6"/>
    <mergeCell ref="F5:F6"/>
    <mergeCell ref="B3:B4"/>
    <mergeCell ref="C3:C4"/>
    <mergeCell ref="D3:D4"/>
    <mergeCell ref="B15:D15"/>
    <mergeCell ref="G9:G10"/>
    <mergeCell ref="H9:H10"/>
    <mergeCell ref="B13:B14"/>
    <mergeCell ref="C13:C14"/>
    <mergeCell ref="E13:E14"/>
    <mergeCell ref="F13:F14"/>
    <mergeCell ref="D11:D12"/>
    <mergeCell ref="G11:G12"/>
    <mergeCell ref="H11:H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104"/>
  <sheetViews>
    <sheetView tabSelected="1" topLeftCell="A23" zoomScale="55" zoomScaleNormal="55" workbookViewId="0">
      <selection activeCell="E30" sqref="E30"/>
    </sheetView>
  </sheetViews>
  <sheetFormatPr defaultColWidth="9.109375" defaultRowHeight="13.8" x14ac:dyDescent="0.3"/>
  <cols>
    <col min="1" max="1" width="2.6640625" style="314" customWidth="1"/>
    <col min="2" max="2" width="17.109375" style="319" customWidth="1"/>
    <col min="3" max="3" width="86.88671875" style="314" customWidth="1"/>
    <col min="4" max="4" width="32.88671875" style="314" customWidth="1"/>
    <col min="5" max="10" width="13.6640625" style="314" customWidth="1"/>
    <col min="11" max="12" width="13.6640625" style="777" customWidth="1"/>
    <col min="13" max="14" width="13.6640625" style="314" customWidth="1"/>
    <col min="15" max="15" width="11.44140625" style="314" customWidth="1"/>
    <col min="16" max="16" width="12.5546875" style="314" customWidth="1"/>
    <col min="17" max="17" width="12.5546875" style="315" customWidth="1"/>
    <col min="18" max="18" width="16.88671875" style="314" customWidth="1"/>
    <col min="19" max="19" width="53" style="314" customWidth="1"/>
    <col min="20" max="16384" width="9.109375" style="314"/>
  </cols>
  <sheetData>
    <row r="1" spans="2:17" s="259" customFormat="1" ht="33" customHeight="1" thickBot="1" x14ac:dyDescent="0.35">
      <c r="B1" s="256" t="s">
        <v>375</v>
      </c>
      <c r="C1" s="256"/>
      <c r="D1" s="256"/>
      <c r="E1" s="256"/>
      <c r="F1" s="256"/>
      <c r="G1" s="257"/>
      <c r="H1" s="257"/>
      <c r="I1" s="257"/>
      <c r="J1" s="257"/>
      <c r="K1" s="751"/>
      <c r="L1" s="751"/>
      <c r="M1" s="257"/>
      <c r="N1" s="257"/>
      <c r="O1" s="257"/>
      <c r="P1" s="257"/>
      <c r="Q1" s="258"/>
    </row>
    <row r="2" spans="2:17" s="260" customFormat="1" ht="15" customHeight="1" x14ac:dyDescent="0.3">
      <c r="B2" s="1396" t="s">
        <v>0</v>
      </c>
      <c r="C2" s="1396" t="s">
        <v>1</v>
      </c>
      <c r="D2" s="1396" t="s">
        <v>2</v>
      </c>
      <c r="E2" s="1399" t="s">
        <v>5</v>
      </c>
      <c r="F2" s="1400"/>
      <c r="G2" s="1399" t="s">
        <v>178</v>
      </c>
      <c r="H2" s="1400"/>
      <c r="I2" s="1400"/>
      <c r="J2" s="1400"/>
      <c r="K2" s="1400"/>
      <c r="L2" s="1400"/>
      <c r="M2" s="1400"/>
      <c r="N2" s="1412"/>
      <c r="Q2" s="261"/>
    </row>
    <row r="3" spans="2:17" s="260" customFormat="1" ht="15.6" x14ac:dyDescent="0.3">
      <c r="B3" s="1397"/>
      <c r="C3" s="1397"/>
      <c r="D3" s="1397"/>
      <c r="E3" s="1401"/>
      <c r="F3" s="1402"/>
      <c r="G3" s="1401"/>
      <c r="H3" s="1402"/>
      <c r="I3" s="1402"/>
      <c r="J3" s="1402"/>
      <c r="K3" s="1402"/>
      <c r="L3" s="1402"/>
      <c r="M3" s="1402"/>
      <c r="N3" s="1413"/>
      <c r="Q3" s="261"/>
    </row>
    <row r="4" spans="2:17" s="260" customFormat="1" ht="33.75" customHeight="1" thickBot="1" x14ac:dyDescent="0.35">
      <c r="B4" s="1397"/>
      <c r="C4" s="1397"/>
      <c r="D4" s="1397"/>
      <c r="E4" s="1403"/>
      <c r="F4" s="1404"/>
      <c r="G4" s="1403"/>
      <c r="H4" s="1404"/>
      <c r="I4" s="1404"/>
      <c r="J4" s="1404"/>
      <c r="K4" s="1404"/>
      <c r="L4" s="1404"/>
      <c r="M4" s="1404"/>
      <c r="N4" s="1414"/>
      <c r="Q4" s="261"/>
    </row>
    <row r="5" spans="2:17" s="260" customFormat="1" ht="34.5" customHeight="1" thickBot="1" x14ac:dyDescent="0.35">
      <c r="B5" s="1397"/>
      <c r="C5" s="1397"/>
      <c r="D5" s="1397"/>
      <c r="E5" s="1405" t="s">
        <v>7</v>
      </c>
      <c r="F5" s="1408" t="s">
        <v>8</v>
      </c>
      <c r="G5" s="1415" t="s">
        <v>13</v>
      </c>
      <c r="H5" s="1416"/>
      <c r="I5" s="1415" t="s">
        <v>14</v>
      </c>
      <c r="J5" s="1416"/>
      <c r="K5" s="1415" t="s">
        <v>15</v>
      </c>
      <c r="L5" s="1416"/>
      <c r="M5" s="1415" t="s">
        <v>359</v>
      </c>
      <c r="N5" s="1416"/>
      <c r="Q5" s="261"/>
    </row>
    <row r="6" spans="2:17" s="260" customFormat="1" ht="42" customHeight="1" thickBot="1" x14ac:dyDescent="0.35">
      <c r="B6" s="1397"/>
      <c r="C6" s="1397"/>
      <c r="D6" s="1397"/>
      <c r="E6" s="1406"/>
      <c r="F6" s="1409"/>
      <c r="G6" s="265" t="s">
        <v>18</v>
      </c>
      <c r="H6" s="264" t="s">
        <v>19</v>
      </c>
      <c r="I6" s="265" t="s">
        <v>20</v>
      </c>
      <c r="J6" s="262" t="s">
        <v>21</v>
      </c>
      <c r="K6" s="994" t="s">
        <v>22</v>
      </c>
      <c r="L6" s="753" t="s">
        <v>23</v>
      </c>
      <c r="M6" s="265" t="s">
        <v>360</v>
      </c>
      <c r="N6" s="263" t="s">
        <v>361</v>
      </c>
      <c r="Q6" s="261"/>
    </row>
    <row r="7" spans="2:17" s="260" customFormat="1" ht="54" customHeight="1" x14ac:dyDescent="0.3">
      <c r="B7" s="1397"/>
      <c r="C7" s="1397"/>
      <c r="D7" s="1397"/>
      <c r="E7" s="1406"/>
      <c r="F7" s="1409"/>
      <c r="G7" s="1318" t="s">
        <v>243</v>
      </c>
      <c r="H7" s="1321" t="s">
        <v>244</v>
      </c>
      <c r="I7" s="1318" t="s">
        <v>243</v>
      </c>
      <c r="J7" s="1321" t="s">
        <v>355</v>
      </c>
      <c r="K7" s="1318" t="s">
        <v>243</v>
      </c>
      <c r="L7" s="1321" t="s">
        <v>356</v>
      </c>
      <c r="M7" s="1318" t="s">
        <v>357</v>
      </c>
      <c r="N7" s="1321" t="s">
        <v>358</v>
      </c>
      <c r="Q7" s="261"/>
    </row>
    <row r="8" spans="2:17" s="260" customFormat="1" ht="72.75" customHeight="1" x14ac:dyDescent="0.3">
      <c r="B8" s="1397"/>
      <c r="C8" s="1397"/>
      <c r="D8" s="1397"/>
      <c r="E8" s="1406"/>
      <c r="F8" s="1409"/>
      <c r="G8" s="1319"/>
      <c r="H8" s="1322"/>
      <c r="I8" s="1319"/>
      <c r="J8" s="1322"/>
      <c r="K8" s="1319"/>
      <c r="L8" s="1322"/>
      <c r="M8" s="1319"/>
      <c r="N8" s="1322"/>
      <c r="Q8" s="261"/>
    </row>
    <row r="9" spans="2:17" s="260" customFormat="1" ht="94.5" customHeight="1" thickBot="1" x14ac:dyDescent="0.35">
      <c r="B9" s="1398"/>
      <c r="C9" s="1398"/>
      <c r="D9" s="1398"/>
      <c r="E9" s="1407"/>
      <c r="F9" s="1410"/>
      <c r="G9" s="1320"/>
      <c r="H9" s="1323"/>
      <c r="I9" s="1320"/>
      <c r="J9" s="1323"/>
      <c r="K9" s="1320"/>
      <c r="L9" s="1323"/>
      <c r="M9" s="1320"/>
      <c r="N9" s="1323"/>
      <c r="Q9" s="261"/>
    </row>
    <row r="10" spans="2:17" s="269" customFormat="1" ht="44.25" customHeight="1" thickBot="1" x14ac:dyDescent="0.35">
      <c r="B10" s="1092" t="s">
        <v>24</v>
      </c>
      <c r="C10" s="1092" t="s">
        <v>25</v>
      </c>
      <c r="D10" s="838" t="s">
        <v>224</v>
      </c>
      <c r="E10" s="1088">
        <v>18</v>
      </c>
      <c r="F10" s="1089">
        <v>0</v>
      </c>
      <c r="G10" s="1075">
        <v>0</v>
      </c>
      <c r="H10" s="530">
        <v>0</v>
      </c>
      <c r="I10" s="1142">
        <v>0</v>
      </c>
      <c r="J10" s="1143">
        <v>0</v>
      </c>
      <c r="K10" s="1136">
        <v>0</v>
      </c>
      <c r="L10" s="755">
        <v>0</v>
      </c>
      <c r="M10" s="267">
        <v>0</v>
      </c>
      <c r="N10" s="268">
        <v>0</v>
      </c>
      <c r="Q10" s="270"/>
    </row>
    <row r="11" spans="2:17" s="10" customFormat="1" ht="21.75" customHeight="1" x14ac:dyDescent="0.3">
      <c r="B11" s="1093"/>
      <c r="C11" s="1093" t="s">
        <v>225</v>
      </c>
      <c r="D11" s="839" t="s">
        <v>376</v>
      </c>
      <c r="E11" s="1095">
        <v>12</v>
      </c>
      <c r="F11" s="1133">
        <v>0</v>
      </c>
      <c r="G11" s="1095">
        <v>0</v>
      </c>
      <c r="H11" s="1094">
        <v>0</v>
      </c>
      <c r="I11" s="704">
        <v>0</v>
      </c>
      <c r="J11" s="706">
        <v>0</v>
      </c>
      <c r="K11" s="1137">
        <v>0</v>
      </c>
      <c r="L11" s="705">
        <v>0</v>
      </c>
      <c r="M11" s="12">
        <v>0</v>
      </c>
      <c r="N11" s="13">
        <v>0</v>
      </c>
      <c r="Q11" s="11"/>
    </row>
    <row r="12" spans="2:17" s="10" customFormat="1" ht="22.5" customHeight="1" x14ac:dyDescent="0.35">
      <c r="B12" s="1096" t="s">
        <v>26</v>
      </c>
      <c r="C12" s="1096" t="s">
        <v>188</v>
      </c>
      <c r="D12" s="840" t="s">
        <v>200</v>
      </c>
      <c r="E12" s="834">
        <v>6</v>
      </c>
      <c r="F12" s="439"/>
      <c r="G12" s="1126" t="s">
        <v>210</v>
      </c>
      <c r="H12" s="1080" t="s">
        <v>207</v>
      </c>
      <c r="I12" s="707"/>
      <c r="J12" s="709"/>
      <c r="K12" s="1138"/>
      <c r="L12" s="708"/>
      <c r="M12" s="14"/>
      <c r="N12" s="15"/>
      <c r="Q12" s="11"/>
    </row>
    <row r="13" spans="2:17" s="10" customFormat="1" ht="22.5" customHeight="1" x14ac:dyDescent="0.35">
      <c r="B13" s="1096" t="s">
        <v>27</v>
      </c>
      <c r="C13" s="1097" t="s">
        <v>226</v>
      </c>
      <c r="D13" s="1282" t="s">
        <v>202</v>
      </c>
      <c r="E13" s="835"/>
      <c r="F13" s="440"/>
      <c r="G13" s="1127" t="s">
        <v>210</v>
      </c>
      <c r="H13" s="1417" t="s">
        <v>161</v>
      </c>
      <c r="I13" s="707"/>
      <c r="J13" s="709"/>
      <c r="K13" s="1138"/>
      <c r="L13" s="708"/>
      <c r="M13" s="14"/>
      <c r="N13" s="15"/>
      <c r="Q13" s="11"/>
    </row>
    <row r="14" spans="2:17" s="10" customFormat="1" ht="22.5" customHeight="1" x14ac:dyDescent="0.35">
      <c r="B14" s="1096" t="s">
        <v>28</v>
      </c>
      <c r="C14" s="1096" t="s">
        <v>212</v>
      </c>
      <c r="D14" s="1283"/>
      <c r="E14" s="835"/>
      <c r="F14" s="440"/>
      <c r="G14" s="1126" t="s">
        <v>210</v>
      </c>
      <c r="H14" s="1418"/>
      <c r="I14" s="710"/>
      <c r="J14" s="712"/>
      <c r="K14" s="1139"/>
      <c r="L14" s="711"/>
      <c r="M14" s="16"/>
      <c r="N14" s="17"/>
      <c r="Q14" s="11"/>
    </row>
    <row r="15" spans="2:17" s="10" customFormat="1" ht="22.5" customHeight="1" x14ac:dyDescent="0.35">
      <c r="B15" s="1096" t="s">
        <v>29</v>
      </c>
      <c r="C15" s="1096" t="s">
        <v>190</v>
      </c>
      <c r="D15" s="841" t="s">
        <v>201</v>
      </c>
      <c r="E15" s="834"/>
      <c r="F15" s="439"/>
      <c r="G15" s="1126" t="s">
        <v>210</v>
      </c>
      <c r="H15" s="1081" t="s">
        <v>204</v>
      </c>
      <c r="I15" s="710"/>
      <c r="J15" s="712"/>
      <c r="K15" s="1139"/>
      <c r="L15" s="711"/>
      <c r="M15" s="16"/>
      <c r="N15" s="17"/>
      <c r="Q15" s="11"/>
    </row>
    <row r="16" spans="2:17" s="10" customFormat="1" ht="22.5" customHeight="1" x14ac:dyDescent="0.35">
      <c r="B16" s="1096" t="s">
        <v>30</v>
      </c>
      <c r="C16" s="1096" t="s">
        <v>197</v>
      </c>
      <c r="D16" s="840" t="s">
        <v>230</v>
      </c>
      <c r="E16" s="834">
        <v>6</v>
      </c>
      <c r="F16" s="439"/>
      <c r="G16" s="1128" t="s">
        <v>204</v>
      </c>
      <c r="H16" s="1080" t="s">
        <v>207</v>
      </c>
      <c r="I16" s="707"/>
      <c r="J16" s="709"/>
      <c r="K16" s="1138"/>
      <c r="L16" s="708"/>
      <c r="M16" s="14"/>
      <c r="N16" s="15"/>
      <c r="Q16" s="11"/>
    </row>
    <row r="17" spans="2:20" s="10" customFormat="1" ht="22.5" customHeight="1" x14ac:dyDescent="0.35">
      <c r="B17" s="843" t="s">
        <v>278</v>
      </c>
      <c r="C17" s="844" t="s">
        <v>246</v>
      </c>
      <c r="D17" s="840" t="s">
        <v>247</v>
      </c>
      <c r="E17" s="834"/>
      <c r="F17" s="439"/>
      <c r="G17" s="1129"/>
      <c r="H17" s="846"/>
      <c r="I17" s="707"/>
      <c r="J17" s="709"/>
      <c r="K17" s="1138"/>
      <c r="L17" s="708"/>
      <c r="M17" s="14"/>
      <c r="N17" s="15"/>
      <c r="Q17" s="11"/>
    </row>
    <row r="18" spans="2:20" s="10" customFormat="1" ht="22.5" customHeight="1" x14ac:dyDescent="0.35">
      <c r="B18" s="843" t="s">
        <v>279</v>
      </c>
      <c r="C18" s="844" t="s">
        <v>248</v>
      </c>
      <c r="D18" s="840" t="s">
        <v>247</v>
      </c>
      <c r="E18" s="834"/>
      <c r="F18" s="439"/>
      <c r="G18" s="1129"/>
      <c r="H18" s="846"/>
      <c r="I18" s="707"/>
      <c r="J18" s="709"/>
      <c r="K18" s="1138"/>
      <c r="L18" s="708"/>
      <c r="M18" s="14"/>
      <c r="N18" s="15"/>
      <c r="Q18" s="11"/>
    </row>
    <row r="19" spans="2:20" s="10" customFormat="1" ht="22.5" customHeight="1" x14ac:dyDescent="0.35">
      <c r="B19" s="843" t="s">
        <v>280</v>
      </c>
      <c r="C19" s="844" t="s">
        <v>249</v>
      </c>
      <c r="D19" s="840" t="s">
        <v>247</v>
      </c>
      <c r="E19" s="835"/>
      <c r="F19" s="440"/>
      <c r="G19" s="1129"/>
      <c r="H19" s="846"/>
      <c r="I19" s="707"/>
      <c r="J19" s="709"/>
      <c r="K19" s="1138"/>
      <c r="L19" s="708"/>
      <c r="M19" s="14"/>
      <c r="N19" s="15"/>
      <c r="Q19" s="11"/>
    </row>
    <row r="20" spans="2:20" s="10" customFormat="1" ht="22.5" customHeight="1" x14ac:dyDescent="0.35">
      <c r="B20" s="1096" t="s">
        <v>31</v>
      </c>
      <c r="C20" s="1096" t="s">
        <v>191</v>
      </c>
      <c r="D20" s="841" t="s">
        <v>201</v>
      </c>
      <c r="E20" s="835"/>
      <c r="F20" s="440"/>
      <c r="G20" s="1126" t="s">
        <v>210</v>
      </c>
      <c r="H20" s="1081" t="s">
        <v>204</v>
      </c>
      <c r="I20" s="710"/>
      <c r="J20" s="712"/>
      <c r="K20" s="1139"/>
      <c r="L20" s="711"/>
      <c r="M20" s="16"/>
      <c r="N20" s="17"/>
      <c r="Q20" s="11"/>
    </row>
    <row r="21" spans="2:20" s="10" customFormat="1" ht="22.5" customHeight="1" x14ac:dyDescent="0.35">
      <c r="B21" s="1096" t="s">
        <v>32</v>
      </c>
      <c r="C21" s="1096" t="s">
        <v>192</v>
      </c>
      <c r="D21" s="841" t="s">
        <v>201</v>
      </c>
      <c r="E21" s="834"/>
      <c r="F21" s="439"/>
      <c r="G21" s="1126" t="s">
        <v>210</v>
      </c>
      <c r="H21" s="1081" t="s">
        <v>204</v>
      </c>
      <c r="I21" s="710"/>
      <c r="J21" s="712"/>
      <c r="K21" s="1139"/>
      <c r="L21" s="711"/>
      <c r="M21" s="16"/>
      <c r="N21" s="17"/>
      <c r="Q21" s="11"/>
      <c r="R21" s="11"/>
      <c r="S21" s="11"/>
      <c r="T21" s="11"/>
    </row>
    <row r="22" spans="2:20" s="10" customFormat="1" ht="22.5" customHeight="1" x14ac:dyDescent="0.35">
      <c r="B22" s="1096" t="s">
        <v>33</v>
      </c>
      <c r="C22" s="1097" t="s">
        <v>193</v>
      </c>
      <c r="D22" s="1282" t="s">
        <v>227</v>
      </c>
      <c r="E22" s="834"/>
      <c r="F22" s="439"/>
      <c r="G22" s="1127" t="s">
        <v>210</v>
      </c>
      <c r="H22" s="1417" t="s">
        <v>162</v>
      </c>
      <c r="I22" s="707"/>
      <c r="J22" s="709"/>
      <c r="K22" s="1138"/>
      <c r="L22" s="708"/>
      <c r="M22" s="14"/>
      <c r="N22" s="15"/>
      <c r="Q22" s="11"/>
      <c r="R22" s="11"/>
      <c r="S22" s="11"/>
      <c r="T22" s="11"/>
    </row>
    <row r="23" spans="2:20" s="10" customFormat="1" ht="22.5" customHeight="1" x14ac:dyDescent="0.35">
      <c r="B23" s="1097" t="s">
        <v>34</v>
      </c>
      <c r="C23" s="1097" t="s">
        <v>194</v>
      </c>
      <c r="D23" s="1283"/>
      <c r="E23" s="835"/>
      <c r="F23" s="440"/>
      <c r="G23" s="1127" t="s">
        <v>210</v>
      </c>
      <c r="H23" s="1418"/>
      <c r="I23" s="710"/>
      <c r="J23" s="712"/>
      <c r="K23" s="1139"/>
      <c r="L23" s="711"/>
      <c r="M23" s="16"/>
      <c r="N23" s="17"/>
      <c r="Q23" s="11"/>
      <c r="R23" s="11"/>
      <c r="S23" s="11"/>
      <c r="T23" s="11"/>
    </row>
    <row r="24" spans="2:20" s="10" customFormat="1" ht="22.5" customHeight="1" x14ac:dyDescent="0.35">
      <c r="B24" s="1097" t="s">
        <v>35</v>
      </c>
      <c r="C24" s="1096" t="s">
        <v>195</v>
      </c>
      <c r="D24" s="841" t="s">
        <v>201</v>
      </c>
      <c r="E24" s="835"/>
      <c r="F24" s="440"/>
      <c r="G24" s="1126" t="s">
        <v>210</v>
      </c>
      <c r="H24" s="1081" t="s">
        <v>204</v>
      </c>
      <c r="I24" s="707"/>
      <c r="J24" s="709"/>
      <c r="K24" s="1138"/>
      <c r="L24" s="708"/>
      <c r="M24" s="14"/>
      <c r="N24" s="15"/>
      <c r="Q24" s="11"/>
      <c r="R24" s="11"/>
      <c r="S24" s="11"/>
      <c r="T24" s="11"/>
    </row>
    <row r="25" spans="2:20" s="20" customFormat="1" ht="24.75" customHeight="1" x14ac:dyDescent="0.3">
      <c r="B25" s="1096" t="s">
        <v>36</v>
      </c>
      <c r="C25" s="1096" t="s">
        <v>196</v>
      </c>
      <c r="D25" s="841" t="s">
        <v>201</v>
      </c>
      <c r="E25" s="1100"/>
      <c r="F25" s="441"/>
      <c r="G25" s="1126" t="s">
        <v>210</v>
      </c>
      <c r="H25" s="1081" t="s">
        <v>204</v>
      </c>
      <c r="I25" s="713">
        <v>0</v>
      </c>
      <c r="J25" s="715">
        <v>0</v>
      </c>
      <c r="K25" s="1140">
        <v>0</v>
      </c>
      <c r="L25" s="714">
        <v>0</v>
      </c>
      <c r="M25" s="18">
        <v>0</v>
      </c>
      <c r="N25" s="19">
        <v>0</v>
      </c>
      <c r="R25" s="11"/>
      <c r="S25" s="11"/>
      <c r="T25" s="11"/>
    </row>
    <row r="26" spans="2:20" s="10" customFormat="1" ht="22.5" customHeight="1" x14ac:dyDescent="0.35">
      <c r="B26" s="1097" t="s">
        <v>37</v>
      </c>
      <c r="C26" s="1097" t="s">
        <v>238</v>
      </c>
      <c r="D26" s="841" t="s">
        <v>203</v>
      </c>
      <c r="E26" s="834"/>
      <c r="F26" s="439"/>
      <c r="G26" s="1130" t="s">
        <v>204</v>
      </c>
      <c r="H26" s="1082" t="s">
        <v>204</v>
      </c>
      <c r="I26" s="710"/>
      <c r="J26" s="712"/>
      <c r="K26" s="1139"/>
      <c r="L26" s="711"/>
      <c r="M26" s="16"/>
      <c r="N26" s="17"/>
      <c r="Q26" s="11"/>
    </row>
    <row r="27" spans="2:20" s="509" customFormat="1" ht="22.5" customHeight="1" x14ac:dyDescent="0.35">
      <c r="B27" s="1096" t="s">
        <v>38</v>
      </c>
      <c r="C27" s="1097" t="s">
        <v>211</v>
      </c>
      <c r="D27" s="841" t="s">
        <v>201</v>
      </c>
      <c r="E27" s="834"/>
      <c r="F27" s="439"/>
      <c r="G27" s="1127" t="s">
        <v>210</v>
      </c>
      <c r="H27" s="1082" t="s">
        <v>204</v>
      </c>
      <c r="I27" s="710"/>
      <c r="J27" s="712"/>
      <c r="K27" s="1139"/>
      <c r="L27" s="711"/>
      <c r="M27" s="512"/>
      <c r="N27" s="513"/>
      <c r="Q27" s="510"/>
    </row>
    <row r="28" spans="2:20" s="509" customFormat="1" ht="22.5" customHeight="1" x14ac:dyDescent="0.3">
      <c r="B28" s="1122"/>
      <c r="C28" s="1098" t="s">
        <v>228</v>
      </c>
      <c r="D28" s="842" t="s">
        <v>377</v>
      </c>
      <c r="E28" s="1144">
        <v>6</v>
      </c>
      <c r="F28" s="1145">
        <v>0</v>
      </c>
      <c r="G28" s="845">
        <v>0</v>
      </c>
      <c r="H28" s="1099">
        <v>0</v>
      </c>
      <c r="I28" s="713">
        <v>0</v>
      </c>
      <c r="J28" s="715">
        <v>0</v>
      </c>
      <c r="K28" s="1140">
        <v>0</v>
      </c>
      <c r="L28" s="714">
        <v>0</v>
      </c>
      <c r="M28" s="713">
        <v>0</v>
      </c>
      <c r="N28" s="715">
        <v>0</v>
      </c>
      <c r="Q28" s="510"/>
    </row>
    <row r="29" spans="2:20" s="509" customFormat="1" ht="22.5" customHeight="1" x14ac:dyDescent="0.35">
      <c r="B29" s="1097" t="s">
        <v>229</v>
      </c>
      <c r="C29" s="1096" t="s">
        <v>189</v>
      </c>
      <c r="D29" s="840" t="s">
        <v>200</v>
      </c>
      <c r="E29" s="834">
        <v>6</v>
      </c>
      <c r="F29" s="439"/>
      <c r="G29" s="1126" t="s">
        <v>210</v>
      </c>
      <c r="H29" s="1080" t="s">
        <v>207</v>
      </c>
      <c r="I29" s="710"/>
      <c r="J29" s="712"/>
      <c r="K29" s="1139"/>
      <c r="L29" s="711"/>
      <c r="M29" s="512"/>
      <c r="N29" s="513"/>
      <c r="Q29" s="510"/>
    </row>
    <row r="30" spans="2:20" s="10" customFormat="1" ht="22.5" customHeight="1" x14ac:dyDescent="0.35">
      <c r="B30" s="1097" t="s">
        <v>231</v>
      </c>
      <c r="C30" s="1097" t="s">
        <v>198</v>
      </c>
      <c r="D30" s="840" t="s">
        <v>201</v>
      </c>
      <c r="E30" s="835"/>
      <c r="F30" s="440"/>
      <c r="G30" s="1127" t="s">
        <v>210</v>
      </c>
      <c r="H30" s="1082" t="s">
        <v>204</v>
      </c>
      <c r="I30" s="710"/>
      <c r="J30" s="712"/>
      <c r="K30" s="1139"/>
      <c r="L30" s="711"/>
      <c r="M30" s="16"/>
      <c r="N30" s="17"/>
      <c r="Q30" s="11"/>
    </row>
    <row r="31" spans="2:20" s="10" customFormat="1" ht="22.5" customHeight="1" x14ac:dyDescent="0.3">
      <c r="B31" s="1097"/>
      <c r="C31" s="1097" t="s">
        <v>39</v>
      </c>
      <c r="D31" s="841"/>
      <c r="E31" s="836"/>
      <c r="F31" s="442"/>
      <c r="G31" s="1131" t="s">
        <v>210</v>
      </c>
      <c r="H31" s="1101" t="s">
        <v>210</v>
      </c>
      <c r="I31" s="710"/>
      <c r="J31" s="712"/>
      <c r="K31" s="1139"/>
      <c r="L31" s="711"/>
      <c r="M31" s="16"/>
      <c r="N31" s="17"/>
      <c r="Q31" s="11"/>
    </row>
    <row r="32" spans="2:20" s="23" customFormat="1" ht="22.5" customHeight="1" thickBot="1" x14ac:dyDescent="0.4">
      <c r="B32" s="1102"/>
      <c r="C32" s="1102" t="s">
        <v>40</v>
      </c>
      <c r="D32" s="837"/>
      <c r="E32" s="1134">
        <v>18</v>
      </c>
      <c r="F32" s="1135"/>
      <c r="G32" s="1132"/>
      <c r="H32" s="535">
        <v>18</v>
      </c>
      <c r="I32" s="717"/>
      <c r="J32" s="718"/>
      <c r="K32" s="1141"/>
      <c r="L32" s="794"/>
      <c r="M32" s="21"/>
      <c r="N32" s="22"/>
      <c r="Q32" s="24"/>
    </row>
    <row r="33" spans="2:23" s="10" customFormat="1" ht="45" customHeight="1" thickBot="1" x14ac:dyDescent="0.35">
      <c r="B33" s="1060" t="s">
        <v>282</v>
      </c>
      <c r="C33" s="1061" t="s">
        <v>283</v>
      </c>
      <c r="D33" s="1059" t="s">
        <v>299</v>
      </c>
      <c r="E33" s="28">
        <v>0</v>
      </c>
      <c r="F33" s="29">
        <v>0</v>
      </c>
      <c r="G33" s="28">
        <v>0</v>
      </c>
      <c r="H33" s="27">
        <v>0</v>
      </c>
      <c r="I33" s="1045">
        <f t="shared" ref="I33:N33" si="0">SUM(I34:I40)</f>
        <v>0</v>
      </c>
      <c r="J33" s="1044">
        <f t="shared" si="0"/>
        <v>0</v>
      </c>
      <c r="K33" s="1062">
        <f t="shared" si="0"/>
        <v>0</v>
      </c>
      <c r="L33" s="1043">
        <f t="shared" si="0"/>
        <v>0</v>
      </c>
      <c r="M33" s="28">
        <f t="shared" si="0"/>
        <v>0</v>
      </c>
      <c r="N33" s="33">
        <f t="shared" si="0"/>
        <v>0</v>
      </c>
      <c r="O33" s="20"/>
      <c r="P33" s="35"/>
      <c r="Q33" s="20"/>
      <c r="R33" s="36"/>
      <c r="S33" s="36"/>
      <c r="T33" s="35"/>
      <c r="U33" s="35"/>
      <c r="V33" s="35"/>
      <c r="W33" s="35"/>
    </row>
    <row r="34" spans="2:23" s="10" customFormat="1" ht="22.5" customHeight="1" x14ac:dyDescent="0.3">
      <c r="B34" s="1001" t="s">
        <v>291</v>
      </c>
      <c r="C34" s="1002" t="str">
        <f t="array" ref="C34:C39">[1]!'!План!R33C3:R38C3'</f>
        <v>Основы философии</v>
      </c>
      <c r="D34" s="1050" t="s">
        <v>204</v>
      </c>
      <c r="E34" s="44"/>
      <c r="F34" s="100"/>
      <c r="G34" s="44"/>
      <c r="H34" s="361"/>
      <c r="I34" s="799" t="s">
        <v>204</v>
      </c>
      <c r="J34" s="1012"/>
      <c r="K34" s="1010"/>
      <c r="L34" s="723"/>
      <c r="M34" s="1070"/>
      <c r="N34" s="1051"/>
      <c r="O34" s="47"/>
      <c r="P34" s="48"/>
      <c r="Q34" s="47"/>
      <c r="R34" s="49"/>
      <c r="S34" s="49"/>
      <c r="T34" s="48"/>
      <c r="U34" s="48"/>
      <c r="V34" s="48"/>
      <c r="W34" s="48"/>
    </row>
    <row r="35" spans="2:23" s="10" customFormat="1" ht="22.5" customHeight="1" x14ac:dyDescent="0.3">
      <c r="B35" s="1001" t="s">
        <v>292</v>
      </c>
      <c r="C35" s="1004" t="str">
        <v>История</v>
      </c>
      <c r="D35" s="998" t="s">
        <v>204</v>
      </c>
      <c r="E35" s="54"/>
      <c r="F35" s="55"/>
      <c r="G35" s="54"/>
      <c r="H35" s="53"/>
      <c r="I35" s="849" t="s">
        <v>204</v>
      </c>
      <c r="J35" s="1069"/>
      <c r="K35" s="1037"/>
      <c r="L35" s="1069"/>
      <c r="M35" s="999"/>
      <c r="N35" s="1000"/>
      <c r="O35" s="47"/>
      <c r="P35" s="48"/>
      <c r="Q35" s="47"/>
      <c r="R35" s="49"/>
      <c r="S35" s="49"/>
      <c r="T35" s="48"/>
      <c r="U35" s="48"/>
      <c r="V35" s="48"/>
      <c r="W35" s="48"/>
    </row>
    <row r="36" spans="2:23" s="10" customFormat="1" ht="22.5" customHeight="1" x14ac:dyDescent="0.3">
      <c r="B36" s="1001" t="s">
        <v>293</v>
      </c>
      <c r="C36" s="1006" t="str">
        <v>Иностранный язык в профессиональной деятельности</v>
      </c>
      <c r="D36" s="998" t="s">
        <v>297</v>
      </c>
      <c r="E36" s="54"/>
      <c r="F36" s="55"/>
      <c r="G36" s="54"/>
      <c r="H36" s="53"/>
      <c r="I36" s="999" t="s">
        <v>210</v>
      </c>
      <c r="J36" s="1007" t="s">
        <v>210</v>
      </c>
      <c r="K36" s="849" t="s">
        <v>204</v>
      </c>
      <c r="L36" s="727" t="s">
        <v>210</v>
      </c>
      <c r="M36" s="800" t="s">
        <v>204</v>
      </c>
      <c r="N36" s="1007"/>
      <c r="O36" s="47"/>
      <c r="P36" s="48"/>
      <c r="Q36" s="47"/>
      <c r="R36" s="49"/>
      <c r="S36" s="49"/>
      <c r="T36" s="48"/>
      <c r="U36" s="48"/>
      <c r="V36" s="48"/>
      <c r="W36" s="48"/>
    </row>
    <row r="37" spans="2:23" s="10" customFormat="1" ht="22.5" customHeight="1" x14ac:dyDescent="0.3">
      <c r="B37" s="1001" t="s">
        <v>294</v>
      </c>
      <c r="C37" s="1006" t="str">
        <v>Физическая культура</v>
      </c>
      <c r="D37" s="998" t="s">
        <v>298</v>
      </c>
      <c r="E37" s="54"/>
      <c r="F37" s="55"/>
      <c r="G37" s="54"/>
      <c r="H37" s="53"/>
      <c r="I37" s="999" t="s">
        <v>210</v>
      </c>
      <c r="J37" s="801" t="s">
        <v>204</v>
      </c>
      <c r="K37" s="1008" t="s">
        <v>210</v>
      </c>
      <c r="L37" s="1146" t="s">
        <v>204</v>
      </c>
      <c r="M37" s="999"/>
      <c r="N37" s="1007"/>
      <c r="O37" s="47"/>
      <c r="P37" s="48"/>
      <c r="Q37" s="47"/>
      <c r="R37" s="49"/>
      <c r="S37" s="49"/>
      <c r="T37" s="48"/>
      <c r="U37" s="48"/>
      <c r="V37" s="48"/>
      <c r="W37" s="48"/>
    </row>
    <row r="38" spans="2:23" s="10" customFormat="1" ht="22.5" customHeight="1" x14ac:dyDescent="0.3">
      <c r="B38" s="1001" t="s">
        <v>295</v>
      </c>
      <c r="C38" s="1006" t="str">
        <v>Психология общения</v>
      </c>
      <c r="D38" s="1005" t="s">
        <v>204</v>
      </c>
      <c r="E38" s="54"/>
      <c r="F38" s="55"/>
      <c r="G38" s="54"/>
      <c r="H38" s="53"/>
      <c r="I38" s="999"/>
      <c r="J38" s="1000"/>
      <c r="K38" s="999"/>
      <c r="L38" s="1147" t="s">
        <v>204</v>
      </c>
      <c r="M38" s="1008"/>
      <c r="N38" s="1000"/>
      <c r="O38" s="47"/>
      <c r="P38" s="48"/>
      <c r="Q38" s="47"/>
      <c r="R38" s="49"/>
      <c r="S38" s="49"/>
      <c r="T38" s="48"/>
      <c r="U38" s="48"/>
      <c r="V38" s="48"/>
      <c r="W38" s="48"/>
    </row>
    <row r="39" spans="2:23" s="10" customFormat="1" ht="22.5" customHeight="1" x14ac:dyDescent="0.3">
      <c r="B39" s="1001" t="s">
        <v>296</v>
      </c>
      <c r="C39" s="1006" t="str">
        <v>Основы предпринимательской деятельности</v>
      </c>
      <c r="D39" s="851" t="s">
        <v>204</v>
      </c>
      <c r="E39" s="54"/>
      <c r="F39" s="55"/>
      <c r="G39" s="54"/>
      <c r="H39" s="53"/>
      <c r="I39" s="999"/>
      <c r="J39" s="1000"/>
      <c r="K39" s="999"/>
      <c r="L39" s="747"/>
      <c r="M39" s="1008"/>
      <c r="N39" s="663" t="s">
        <v>204</v>
      </c>
      <c r="O39" s="47"/>
      <c r="P39" s="48"/>
      <c r="Q39" s="47"/>
      <c r="R39" s="49"/>
      <c r="S39" s="49"/>
      <c r="T39" s="48"/>
      <c r="U39" s="48"/>
      <c r="V39" s="48"/>
      <c r="W39" s="48"/>
    </row>
    <row r="40" spans="2:23" s="10" customFormat="1" ht="22.5" customHeight="1" thickBot="1" x14ac:dyDescent="0.35">
      <c r="B40" s="362"/>
      <c r="C40" s="363" t="s">
        <v>40</v>
      </c>
      <c r="D40" s="364"/>
      <c r="E40" s="80"/>
      <c r="F40" s="365"/>
      <c r="G40" s="80"/>
      <c r="H40" s="366"/>
      <c r="I40" s="733"/>
      <c r="J40" s="735"/>
      <c r="K40" s="733"/>
      <c r="L40" s="734"/>
      <c r="M40" s="80"/>
      <c r="N40" s="81"/>
      <c r="O40" s="47"/>
      <c r="P40" s="48"/>
      <c r="Q40" s="47"/>
      <c r="R40" s="49"/>
      <c r="S40" s="49"/>
      <c r="T40" s="48"/>
      <c r="U40" s="48"/>
      <c r="V40" s="48"/>
      <c r="W40" s="48"/>
    </row>
    <row r="41" spans="2:23" s="702" customFormat="1" ht="45" customHeight="1" thickBot="1" x14ac:dyDescent="0.35">
      <c r="B41" s="1057" t="s">
        <v>284</v>
      </c>
      <c r="C41" s="1058" t="s">
        <v>285</v>
      </c>
      <c r="D41" s="1059" t="s">
        <v>300</v>
      </c>
      <c r="E41" s="1045">
        <v>0</v>
      </c>
      <c r="F41" s="1043">
        <v>0</v>
      </c>
      <c r="G41" s="1045">
        <v>0</v>
      </c>
      <c r="H41" s="1062">
        <v>0</v>
      </c>
      <c r="I41" s="1045">
        <f t="shared" ref="I41:N41" si="1">SUM(I42:I48)</f>
        <v>0</v>
      </c>
      <c r="J41" s="1044">
        <f t="shared" si="1"/>
        <v>0</v>
      </c>
      <c r="K41" s="1062">
        <f t="shared" si="1"/>
        <v>0</v>
      </c>
      <c r="L41" s="1043">
        <f t="shared" si="1"/>
        <v>0</v>
      </c>
      <c r="M41" s="1045">
        <f t="shared" si="1"/>
        <v>0</v>
      </c>
      <c r="N41" s="1073">
        <f t="shared" si="1"/>
        <v>0</v>
      </c>
      <c r="O41" s="716"/>
      <c r="P41" s="1054"/>
      <c r="Q41" s="716"/>
      <c r="R41" s="721"/>
      <c r="S41" s="721"/>
      <c r="T41" s="1054"/>
      <c r="U41" s="1054"/>
      <c r="V41" s="1054"/>
      <c r="W41" s="1054"/>
    </row>
    <row r="42" spans="2:23" s="702" customFormat="1" ht="22.5" customHeight="1" x14ac:dyDescent="0.3">
      <c r="B42" s="1001" t="s">
        <v>288</v>
      </c>
      <c r="C42" s="863" t="s">
        <v>197</v>
      </c>
      <c r="D42" s="1052" t="s">
        <v>204</v>
      </c>
      <c r="E42" s="1010"/>
      <c r="F42" s="1011"/>
      <c r="G42" s="1010"/>
      <c r="H42" s="1009"/>
      <c r="I42" s="1056" t="s">
        <v>204</v>
      </c>
      <c r="J42" s="1012"/>
      <c r="K42" s="1010"/>
      <c r="L42" s="1009"/>
      <c r="M42" s="743"/>
      <c r="N42" s="744"/>
      <c r="O42" s="724"/>
      <c r="P42" s="1055"/>
      <c r="Q42" s="724"/>
      <c r="R42" s="725"/>
      <c r="S42" s="725"/>
      <c r="T42" s="1055"/>
      <c r="U42" s="1055"/>
      <c r="V42" s="1055"/>
      <c r="W42" s="1055"/>
    </row>
    <row r="43" spans="2:23" s="702" customFormat="1" ht="22.5" customHeight="1" x14ac:dyDescent="0.3">
      <c r="B43" s="1001" t="s">
        <v>289</v>
      </c>
      <c r="C43" s="1115" t="s">
        <v>286</v>
      </c>
      <c r="D43" s="749" t="s">
        <v>204</v>
      </c>
      <c r="E43" s="1008"/>
      <c r="F43" s="1022"/>
      <c r="G43" s="1008"/>
      <c r="H43" s="996"/>
      <c r="I43" s="1008"/>
      <c r="J43" s="1007"/>
      <c r="K43" s="1008"/>
      <c r="L43" s="665" t="s">
        <v>204</v>
      </c>
      <c r="M43" s="970"/>
      <c r="N43" s="973"/>
      <c r="O43" s="724"/>
      <c r="P43" s="1055"/>
      <c r="Q43" s="724"/>
      <c r="R43" s="725"/>
      <c r="S43" s="725"/>
      <c r="T43" s="1055"/>
      <c r="U43" s="1055"/>
      <c r="V43" s="1055"/>
      <c r="W43" s="1055"/>
    </row>
    <row r="44" spans="2:23" s="702" customFormat="1" ht="22.5" customHeight="1" x14ac:dyDescent="0.3">
      <c r="B44" s="995" t="s">
        <v>290</v>
      </c>
      <c r="C44" s="1038" t="s">
        <v>287</v>
      </c>
      <c r="D44" s="749" t="s">
        <v>201</v>
      </c>
      <c r="E44" s="1008"/>
      <c r="F44" s="1022"/>
      <c r="G44" s="1008"/>
      <c r="H44" s="996"/>
      <c r="I44" s="1008" t="s">
        <v>210</v>
      </c>
      <c r="J44" s="801" t="s">
        <v>204</v>
      </c>
      <c r="K44" s="1008"/>
      <c r="L44" s="996"/>
      <c r="M44" s="970"/>
      <c r="N44" s="973"/>
      <c r="O44" s="724"/>
      <c r="P44" s="1055"/>
      <c r="Q44" s="724"/>
      <c r="R44" s="725"/>
      <c r="S44" s="725"/>
      <c r="T44" s="1055"/>
      <c r="U44" s="1055"/>
      <c r="V44" s="1055"/>
      <c r="W44" s="1055"/>
    </row>
    <row r="45" spans="2:23" s="702" customFormat="1" ht="22.5" customHeight="1" thickBot="1" x14ac:dyDescent="0.35">
      <c r="B45" s="728"/>
      <c r="C45" s="729" t="s">
        <v>40</v>
      </c>
      <c r="D45" s="699"/>
      <c r="E45" s="733"/>
      <c r="F45" s="1112"/>
      <c r="G45" s="733"/>
      <c r="H45" s="797"/>
      <c r="I45" s="856"/>
      <c r="J45" s="860"/>
      <c r="K45" s="856"/>
      <c r="L45" s="700"/>
      <c r="M45" s="861"/>
      <c r="N45" s="862"/>
      <c r="O45" s="724"/>
      <c r="P45" s="1055"/>
      <c r="Q45" s="724"/>
      <c r="R45" s="725"/>
      <c r="S45" s="725"/>
      <c r="T45" s="1055"/>
      <c r="U45" s="1055"/>
      <c r="V45" s="1055"/>
      <c r="W45" s="1055"/>
    </row>
    <row r="46" spans="2:23" s="11" customFormat="1" ht="45" customHeight="1" thickBot="1" x14ac:dyDescent="0.35">
      <c r="B46" s="1057" t="s">
        <v>41</v>
      </c>
      <c r="C46" s="1058" t="s">
        <v>42</v>
      </c>
      <c r="D46" s="1059" t="s">
        <v>312</v>
      </c>
      <c r="E46" s="28">
        <v>42</v>
      </c>
      <c r="F46" s="34">
        <v>0</v>
      </c>
      <c r="G46" s="28">
        <v>0</v>
      </c>
      <c r="H46" s="33">
        <v>0</v>
      </c>
      <c r="I46" s="86">
        <f>SUM(I47:I56)</f>
        <v>0</v>
      </c>
      <c r="J46" s="87">
        <f>SUM(J47:J56)</f>
        <v>0</v>
      </c>
      <c r="K46" s="1067">
        <f t="shared" ref="K46:L46" si="2">SUM(K47:K56)</f>
        <v>0</v>
      </c>
      <c r="L46" s="1067">
        <f t="shared" si="2"/>
        <v>0</v>
      </c>
      <c r="M46" s="88">
        <v>0</v>
      </c>
      <c r="N46" s="89">
        <f>SUM(N47:N56)</f>
        <v>0</v>
      </c>
      <c r="O46" s="20"/>
      <c r="P46" s="35"/>
      <c r="Q46" s="20"/>
      <c r="R46" s="49"/>
      <c r="S46" s="49"/>
      <c r="T46" s="48"/>
      <c r="U46" s="48"/>
      <c r="V46" s="48"/>
      <c r="W46" s="48"/>
    </row>
    <row r="47" spans="2:23" s="11" customFormat="1" ht="23.25" customHeight="1" x14ac:dyDescent="0.3">
      <c r="B47" s="1015" t="s">
        <v>43</v>
      </c>
      <c r="C47" s="803" t="s">
        <v>305</v>
      </c>
      <c r="D47" s="1050" t="s">
        <v>200</v>
      </c>
      <c r="E47" s="1016">
        <v>6</v>
      </c>
      <c r="F47" s="59"/>
      <c r="G47" s="54"/>
      <c r="H47" s="58"/>
      <c r="I47" s="1017" t="s">
        <v>210</v>
      </c>
      <c r="J47" s="979" t="s">
        <v>207</v>
      </c>
      <c r="K47" s="1017"/>
      <c r="L47" s="848"/>
      <c r="M47" s="1017"/>
      <c r="N47" s="1031"/>
      <c r="P47" s="48"/>
      <c r="R47" s="49"/>
      <c r="S47" s="49"/>
      <c r="T47" s="48"/>
      <c r="U47" s="48"/>
      <c r="V47" s="48"/>
      <c r="W47" s="48"/>
    </row>
    <row r="48" spans="2:23" s="11" customFormat="1" ht="23.25" customHeight="1" x14ac:dyDescent="0.3">
      <c r="B48" s="1018" t="s">
        <v>44</v>
      </c>
      <c r="C48" s="804" t="s">
        <v>306</v>
      </c>
      <c r="D48" s="998" t="s">
        <v>207</v>
      </c>
      <c r="E48" s="1008">
        <v>6</v>
      </c>
      <c r="F48" s="59"/>
      <c r="G48" s="54"/>
      <c r="H48" s="58"/>
      <c r="I48" s="1021"/>
      <c r="J48" s="1024"/>
      <c r="K48" s="1026"/>
      <c r="L48" s="670"/>
      <c r="M48" s="1021"/>
      <c r="N48" s="1120" t="s">
        <v>207</v>
      </c>
      <c r="P48" s="48"/>
      <c r="R48" s="49"/>
      <c r="S48" s="49"/>
      <c r="T48" s="48"/>
      <c r="U48" s="48"/>
      <c r="V48" s="48"/>
      <c r="W48" s="48"/>
    </row>
    <row r="49" spans="2:23" s="11" customFormat="1" ht="23.25" customHeight="1" x14ac:dyDescent="0.3">
      <c r="B49" s="1018" t="s">
        <v>45</v>
      </c>
      <c r="C49" s="804" t="s">
        <v>307</v>
      </c>
      <c r="D49" s="1104" t="s">
        <v>200</v>
      </c>
      <c r="E49" s="1008">
        <v>6</v>
      </c>
      <c r="F49" s="59"/>
      <c r="G49" s="54"/>
      <c r="H49" s="58"/>
      <c r="I49" s="1021" t="s">
        <v>210</v>
      </c>
      <c r="J49" s="1120" t="s">
        <v>207</v>
      </c>
      <c r="K49" s="1021"/>
      <c r="L49" s="1048"/>
      <c r="M49" s="1021"/>
      <c r="N49" s="1020"/>
      <c r="P49" s="48"/>
      <c r="R49" s="49"/>
      <c r="S49" s="49"/>
      <c r="T49" s="48"/>
      <c r="U49" s="48"/>
      <c r="V49" s="48"/>
      <c r="W49" s="48"/>
    </row>
    <row r="50" spans="2:23" s="11" customFormat="1" ht="23.25" customHeight="1" x14ac:dyDescent="0.3">
      <c r="B50" s="1018" t="s">
        <v>46</v>
      </c>
      <c r="C50" s="804" t="s">
        <v>308</v>
      </c>
      <c r="D50" s="998" t="s">
        <v>311</v>
      </c>
      <c r="E50" s="1008">
        <v>12</v>
      </c>
      <c r="F50" s="92"/>
      <c r="G50" s="40"/>
      <c r="H50" s="43"/>
      <c r="I50" s="1025" t="s">
        <v>210</v>
      </c>
      <c r="J50" s="1120" t="s">
        <v>207</v>
      </c>
      <c r="K50" s="1021" t="s">
        <v>210</v>
      </c>
      <c r="L50" s="980" t="s">
        <v>207</v>
      </c>
      <c r="M50" s="1021"/>
      <c r="N50" s="1020"/>
      <c r="P50" s="48"/>
      <c r="R50" s="49"/>
      <c r="S50" s="49"/>
      <c r="T50" s="48"/>
      <c r="U50" s="48"/>
      <c r="V50" s="48"/>
      <c r="W50" s="48"/>
    </row>
    <row r="51" spans="2:23" s="703" customFormat="1" ht="23.25" customHeight="1" x14ac:dyDescent="0.3">
      <c r="B51" s="1018" t="s">
        <v>47</v>
      </c>
      <c r="C51" s="804" t="s">
        <v>309</v>
      </c>
      <c r="D51" s="998" t="s">
        <v>201</v>
      </c>
      <c r="E51" s="1008"/>
      <c r="F51" s="1034"/>
      <c r="G51" s="1035"/>
      <c r="H51" s="722"/>
      <c r="I51" s="1025" t="s">
        <v>210</v>
      </c>
      <c r="J51" s="1023" t="s">
        <v>204</v>
      </c>
      <c r="K51" s="1021"/>
      <c r="L51" s="1048"/>
      <c r="M51" s="1021"/>
      <c r="N51" s="1020"/>
      <c r="P51" s="1055"/>
      <c r="R51" s="725"/>
      <c r="S51" s="725"/>
      <c r="T51" s="1055"/>
      <c r="U51" s="1055"/>
      <c r="V51" s="1055"/>
      <c r="W51" s="1055"/>
    </row>
    <row r="52" spans="2:23" s="703" customFormat="1" ht="23.25" customHeight="1" x14ac:dyDescent="0.3">
      <c r="B52" s="1018" t="s">
        <v>205</v>
      </c>
      <c r="C52" s="804" t="s">
        <v>310</v>
      </c>
      <c r="D52" s="998" t="s">
        <v>204</v>
      </c>
      <c r="E52" s="1008"/>
      <c r="F52" s="1034"/>
      <c r="G52" s="1035"/>
      <c r="H52" s="722"/>
      <c r="I52" s="981" t="s">
        <v>204</v>
      </c>
      <c r="J52" s="1020"/>
      <c r="K52" s="1021"/>
      <c r="L52" s="1048"/>
      <c r="M52" s="1021"/>
      <c r="N52" s="1020"/>
      <c r="P52" s="1055"/>
      <c r="R52" s="725"/>
      <c r="S52" s="725"/>
      <c r="T52" s="1055"/>
      <c r="U52" s="1055"/>
      <c r="V52" s="1055"/>
      <c r="W52" s="1055"/>
    </row>
    <row r="53" spans="2:23" s="703" customFormat="1" ht="23.25" customHeight="1" x14ac:dyDescent="0.3">
      <c r="B53" s="1018" t="s">
        <v>301</v>
      </c>
      <c r="C53" s="804" t="s">
        <v>206</v>
      </c>
      <c r="D53" s="998" t="s">
        <v>204</v>
      </c>
      <c r="E53" s="1008"/>
      <c r="F53" s="1034"/>
      <c r="G53" s="1035"/>
      <c r="H53" s="722"/>
      <c r="I53" s="1025"/>
      <c r="J53" s="1020"/>
      <c r="K53" s="1019" t="s">
        <v>204</v>
      </c>
      <c r="L53" s="1048"/>
      <c r="M53" s="1021"/>
      <c r="N53" s="1020"/>
      <c r="P53" s="1055"/>
      <c r="R53" s="725"/>
      <c r="S53" s="725"/>
      <c r="T53" s="1055"/>
      <c r="U53" s="1055"/>
      <c r="V53" s="1055"/>
      <c r="W53" s="1055"/>
    </row>
    <row r="54" spans="2:23" s="703" customFormat="1" ht="23.25" customHeight="1" x14ac:dyDescent="0.3">
      <c r="B54" s="1018" t="s">
        <v>302</v>
      </c>
      <c r="C54" s="804" t="s">
        <v>381</v>
      </c>
      <c r="D54" s="998" t="s">
        <v>200</v>
      </c>
      <c r="E54" s="1008">
        <v>6</v>
      </c>
      <c r="F54" s="1034"/>
      <c r="G54" s="1035"/>
      <c r="H54" s="722"/>
      <c r="I54" s="1025"/>
      <c r="J54" s="1020"/>
      <c r="K54" s="1021" t="s">
        <v>210</v>
      </c>
      <c r="L54" s="980" t="s">
        <v>207</v>
      </c>
      <c r="M54" s="1021"/>
      <c r="N54" s="1020"/>
      <c r="P54" s="1055"/>
      <c r="R54" s="725"/>
      <c r="S54" s="725"/>
      <c r="T54" s="1055"/>
      <c r="U54" s="1055"/>
      <c r="V54" s="1055"/>
      <c r="W54" s="1055"/>
    </row>
    <row r="55" spans="2:23" s="11" customFormat="1" ht="23.25" customHeight="1" x14ac:dyDescent="0.3">
      <c r="B55" s="1018" t="s">
        <v>303</v>
      </c>
      <c r="C55" s="804" t="s">
        <v>379</v>
      </c>
      <c r="D55" s="998" t="s">
        <v>204</v>
      </c>
      <c r="E55" s="1008"/>
      <c r="F55" s="92"/>
      <c r="G55" s="40"/>
      <c r="H55" s="43"/>
      <c r="I55" s="1021"/>
      <c r="J55" s="1020"/>
      <c r="K55" s="1019" t="s">
        <v>204</v>
      </c>
      <c r="L55" s="1048"/>
      <c r="M55" s="1021"/>
      <c r="N55" s="1020"/>
      <c r="P55" s="48"/>
      <c r="R55" s="49"/>
      <c r="S55" s="49"/>
      <c r="T55" s="48"/>
      <c r="U55" s="48"/>
      <c r="V55" s="48"/>
      <c r="W55" s="48"/>
    </row>
    <row r="56" spans="2:23" s="436" customFormat="1" ht="23.25" customHeight="1" x14ac:dyDescent="0.3">
      <c r="B56" s="1018" t="s">
        <v>304</v>
      </c>
      <c r="C56" s="804" t="s">
        <v>380</v>
      </c>
      <c r="D56" s="998" t="s">
        <v>200</v>
      </c>
      <c r="E56" s="1008">
        <v>6</v>
      </c>
      <c r="F56" s="437"/>
      <c r="G56" s="40"/>
      <c r="H56" s="43"/>
      <c r="I56" s="1021" t="s">
        <v>210</v>
      </c>
      <c r="J56" s="1120" t="s">
        <v>207</v>
      </c>
      <c r="K56" s="1021"/>
      <c r="L56" s="1048"/>
      <c r="M56" s="1026"/>
      <c r="N56" s="1020"/>
      <c r="P56" s="48"/>
      <c r="R56" s="49"/>
      <c r="S56" s="49"/>
      <c r="T56" s="48"/>
      <c r="U56" s="48"/>
      <c r="V56" s="48"/>
      <c r="W56" s="48"/>
    </row>
    <row r="57" spans="2:23" s="10" customFormat="1" ht="24.75" customHeight="1" thickBot="1" x14ac:dyDescent="0.35">
      <c r="B57" s="728"/>
      <c r="C57" s="729" t="s">
        <v>40</v>
      </c>
      <c r="D57" s="730"/>
      <c r="E57" s="733">
        <v>42</v>
      </c>
      <c r="F57" s="82"/>
      <c r="G57" s="74"/>
      <c r="H57" s="79"/>
      <c r="I57" s="1113"/>
      <c r="J57" s="1103">
        <v>24</v>
      </c>
      <c r="K57" s="1113"/>
      <c r="L57" s="1090">
        <v>12</v>
      </c>
      <c r="M57" s="1113"/>
      <c r="N57" s="732">
        <v>6</v>
      </c>
      <c r="P57" s="48"/>
      <c r="Q57" s="11"/>
      <c r="R57" s="36"/>
      <c r="S57" s="36"/>
      <c r="T57" s="35"/>
      <c r="U57" s="35"/>
      <c r="V57" s="35"/>
      <c r="W57" s="35"/>
    </row>
    <row r="58" spans="2:23" s="10" customFormat="1" ht="45.75" customHeight="1" thickBot="1" x14ac:dyDescent="0.35">
      <c r="B58" s="771" t="s">
        <v>48</v>
      </c>
      <c r="C58" s="761" t="s">
        <v>49</v>
      </c>
      <c r="D58" s="808" t="s">
        <v>354</v>
      </c>
      <c r="E58" s="28">
        <v>36</v>
      </c>
      <c r="F58" s="34">
        <v>84</v>
      </c>
      <c r="G58" s="28">
        <v>0</v>
      </c>
      <c r="H58" s="33">
        <v>0</v>
      </c>
      <c r="I58" s="1065">
        <f t="shared" ref="I58" si="3">SUM(I59)</f>
        <v>0</v>
      </c>
      <c r="J58" s="1066">
        <v>0</v>
      </c>
      <c r="K58" s="1123">
        <v>0</v>
      </c>
      <c r="L58" s="1067">
        <v>0</v>
      </c>
      <c r="M58" s="88">
        <v>0</v>
      </c>
      <c r="N58" s="89">
        <v>0</v>
      </c>
      <c r="P58" s="48"/>
      <c r="Q58" s="20"/>
      <c r="R58" s="49"/>
      <c r="S58" s="49"/>
      <c r="T58" s="48"/>
      <c r="U58" s="48"/>
      <c r="V58" s="48"/>
      <c r="W58" s="48"/>
    </row>
    <row r="59" spans="2:23" s="10" customFormat="1" ht="50.25" customHeight="1" thickBot="1" x14ac:dyDescent="0.35">
      <c r="B59" s="772" t="s">
        <v>50</v>
      </c>
      <c r="C59" s="773" t="s">
        <v>51</v>
      </c>
      <c r="D59" s="832" t="s">
        <v>353</v>
      </c>
      <c r="E59" s="95">
        <v>36</v>
      </c>
      <c r="F59" s="320">
        <v>84</v>
      </c>
      <c r="G59" s="95">
        <v>0</v>
      </c>
      <c r="H59" s="96">
        <v>0</v>
      </c>
      <c r="I59" s="738">
        <f>SUM(I60,I67,)</f>
        <v>0</v>
      </c>
      <c r="J59" s="1148">
        <v>0</v>
      </c>
      <c r="K59" s="1124">
        <v>0</v>
      </c>
      <c r="L59" s="737">
        <v>0</v>
      </c>
      <c r="M59" s="97">
        <v>0</v>
      </c>
      <c r="N59" s="98">
        <v>0</v>
      </c>
      <c r="Q59" s="11"/>
      <c r="R59" s="49"/>
      <c r="S59" s="49"/>
      <c r="T59" s="48"/>
      <c r="U59" s="48"/>
      <c r="V59" s="48"/>
      <c r="W59" s="48"/>
    </row>
    <row r="60" spans="2:23" s="10" customFormat="1" ht="45.75" customHeight="1" thickBot="1" x14ac:dyDescent="0.35">
      <c r="B60" s="809" t="s">
        <v>52</v>
      </c>
      <c r="C60" s="769" t="s">
        <v>313</v>
      </c>
      <c r="D60" s="1063" t="s">
        <v>348</v>
      </c>
      <c r="E60" s="28">
        <v>6</v>
      </c>
      <c r="F60" s="34">
        <v>18</v>
      </c>
      <c r="G60" s="28">
        <v>0</v>
      </c>
      <c r="H60" s="33">
        <v>0</v>
      </c>
      <c r="I60" s="1045">
        <f>SUM(I61:I61)</f>
        <v>0</v>
      </c>
      <c r="J60" s="1044">
        <f>SUM(J61:J61)</f>
        <v>0</v>
      </c>
      <c r="K60" s="1042">
        <v>0</v>
      </c>
      <c r="L60" s="1125">
        <v>0</v>
      </c>
      <c r="M60" s="28">
        <f>SUM(M61:M61)</f>
        <v>0</v>
      </c>
      <c r="N60" s="33">
        <f>SUM(N61:N61)</f>
        <v>0</v>
      </c>
      <c r="P60" s="35"/>
      <c r="Q60" s="11"/>
      <c r="R60" s="49"/>
      <c r="S60" s="49"/>
      <c r="T60" s="48"/>
      <c r="U60" s="48"/>
      <c r="V60" s="48"/>
      <c r="W60" s="48"/>
    </row>
    <row r="61" spans="2:23" s="10" customFormat="1" ht="31.95" customHeight="1" x14ac:dyDescent="0.3">
      <c r="B61" s="1028" t="s">
        <v>213</v>
      </c>
      <c r="C61" s="810" t="s">
        <v>317</v>
      </c>
      <c r="D61" s="1117" t="s">
        <v>320</v>
      </c>
      <c r="E61" s="44">
        <v>6</v>
      </c>
      <c r="F61" s="1394">
        <v>18</v>
      </c>
      <c r="G61" s="44"/>
      <c r="H61" s="45"/>
      <c r="I61" s="1017"/>
      <c r="J61" s="1108" t="s">
        <v>204</v>
      </c>
      <c r="K61" s="1017" t="s">
        <v>210</v>
      </c>
      <c r="L61" s="982" t="s">
        <v>207</v>
      </c>
      <c r="M61" s="1017"/>
      <c r="N61" s="1031"/>
      <c r="P61" s="48"/>
      <c r="Q61" s="11"/>
      <c r="R61" s="49"/>
      <c r="S61" s="49"/>
      <c r="T61" s="48"/>
      <c r="U61" s="48"/>
      <c r="V61" s="48"/>
      <c r="W61" s="48"/>
    </row>
    <row r="62" spans="2:23" s="702" customFormat="1" ht="31.95" customHeight="1" x14ac:dyDescent="0.3">
      <c r="B62" s="1028" t="s">
        <v>214</v>
      </c>
      <c r="C62" s="810" t="s">
        <v>318</v>
      </c>
      <c r="D62" s="1118" t="s">
        <v>321</v>
      </c>
      <c r="E62" s="1035"/>
      <c r="F62" s="1411"/>
      <c r="G62" s="1035"/>
      <c r="H62" s="722"/>
      <c r="I62" s="1116"/>
      <c r="J62" s="1031" t="s">
        <v>210</v>
      </c>
      <c r="K62" s="1017" t="s">
        <v>210</v>
      </c>
      <c r="L62" s="667" t="s">
        <v>204</v>
      </c>
      <c r="M62" s="1017"/>
      <c r="N62" s="1031"/>
      <c r="P62" s="1055"/>
      <c r="Q62" s="703"/>
      <c r="R62" s="725"/>
      <c r="S62" s="725"/>
      <c r="T62" s="1055"/>
      <c r="U62" s="1055"/>
      <c r="V62" s="1055"/>
      <c r="W62" s="1055"/>
    </row>
    <row r="63" spans="2:23" s="10" customFormat="1" ht="34.5" customHeight="1" x14ac:dyDescent="0.3">
      <c r="B63" s="1028" t="s">
        <v>316</v>
      </c>
      <c r="C63" s="810" t="s">
        <v>319</v>
      </c>
      <c r="D63" s="1118" t="s">
        <v>204</v>
      </c>
      <c r="E63" s="40"/>
      <c r="F63" s="1411"/>
      <c r="G63" s="40"/>
      <c r="H63" s="43"/>
      <c r="I63" s="1116"/>
      <c r="J63" s="1031"/>
      <c r="K63" s="1017"/>
      <c r="L63" s="667" t="s">
        <v>204</v>
      </c>
      <c r="M63" s="1017"/>
      <c r="N63" s="1031"/>
      <c r="P63" s="48"/>
      <c r="Q63" s="11"/>
      <c r="R63" s="49"/>
      <c r="S63" s="49"/>
      <c r="T63" s="48"/>
      <c r="U63" s="48"/>
      <c r="V63" s="48"/>
      <c r="W63" s="48"/>
    </row>
    <row r="64" spans="2:23" s="10" customFormat="1" ht="35.25" customHeight="1" x14ac:dyDescent="0.3">
      <c r="B64" s="1029" t="s">
        <v>53</v>
      </c>
      <c r="C64" s="1006" t="s">
        <v>314</v>
      </c>
      <c r="D64" s="1274" t="s">
        <v>163</v>
      </c>
      <c r="E64" s="54"/>
      <c r="F64" s="1411"/>
      <c r="G64" s="54"/>
      <c r="H64" s="58"/>
      <c r="I64" s="1071"/>
      <c r="J64" s="1024"/>
      <c r="K64" s="1026"/>
      <c r="L64" s="1392" t="s">
        <v>163</v>
      </c>
      <c r="M64" s="1026"/>
      <c r="N64" s="1024"/>
      <c r="P64" s="48"/>
      <c r="Q64" s="20"/>
      <c r="R64" s="49"/>
      <c r="S64" s="49"/>
      <c r="T64" s="48"/>
      <c r="U64" s="48"/>
      <c r="V64" s="48"/>
      <c r="W64" s="48"/>
    </row>
    <row r="65" spans="2:23" s="10" customFormat="1" ht="52.2" customHeight="1" x14ac:dyDescent="0.3">
      <c r="B65" s="1029" t="s">
        <v>54</v>
      </c>
      <c r="C65" s="1006" t="s">
        <v>315</v>
      </c>
      <c r="D65" s="1275"/>
      <c r="E65" s="54"/>
      <c r="F65" s="1395"/>
      <c r="G65" s="54"/>
      <c r="H65" s="58"/>
      <c r="I65" s="1026"/>
      <c r="J65" s="1024"/>
      <c r="K65" s="1026"/>
      <c r="L65" s="1393"/>
      <c r="M65" s="1026"/>
      <c r="N65" s="1020"/>
      <c r="P65" s="48"/>
      <c r="Q65" s="11"/>
      <c r="R65" s="49"/>
      <c r="S65" s="49"/>
      <c r="T65" s="48"/>
      <c r="U65" s="48"/>
      <c r="V65" s="48"/>
      <c r="W65" s="48"/>
    </row>
    <row r="66" spans="2:23" s="10" customFormat="1" ht="24.75" customHeight="1" thickBot="1" x14ac:dyDescent="0.35">
      <c r="B66" s="740"/>
      <c r="C66" s="1068" t="s">
        <v>55</v>
      </c>
      <c r="D66" s="739" t="s">
        <v>208</v>
      </c>
      <c r="E66" s="62"/>
      <c r="F66" s="68">
        <v>18</v>
      </c>
      <c r="G66" s="62"/>
      <c r="H66" s="67"/>
      <c r="I66" s="679"/>
      <c r="J66" s="1103"/>
      <c r="K66" s="1113"/>
      <c r="L66" s="1090">
        <v>24</v>
      </c>
      <c r="M66" s="1113"/>
      <c r="N66" s="732"/>
      <c r="O66" s="1333"/>
      <c r="P66" s="20"/>
      <c r="Q66" s="11"/>
      <c r="R66" s="49"/>
      <c r="S66" s="49"/>
      <c r="T66" s="48"/>
      <c r="U66" s="48"/>
      <c r="V66" s="48"/>
      <c r="W66" s="48"/>
    </row>
    <row r="67" spans="2:23" s="10" customFormat="1" ht="72" customHeight="1" thickBot="1" x14ac:dyDescent="0.35">
      <c r="B67" s="771" t="s">
        <v>56</v>
      </c>
      <c r="C67" s="769" t="s">
        <v>322</v>
      </c>
      <c r="D67" s="1063" t="s">
        <v>349</v>
      </c>
      <c r="E67" s="28">
        <v>12</v>
      </c>
      <c r="F67" s="34">
        <v>18</v>
      </c>
      <c r="G67" s="28">
        <v>0</v>
      </c>
      <c r="H67" s="33">
        <v>0</v>
      </c>
      <c r="I67" s="31">
        <f>SUM(I68:I71)</f>
        <v>0</v>
      </c>
      <c r="J67" s="29">
        <f>SUM(J68:J68)</f>
        <v>0</v>
      </c>
      <c r="K67" s="1043">
        <f t="shared" ref="K67:L67" si="4">SUM(K68:K68)</f>
        <v>0</v>
      </c>
      <c r="L67" s="1043">
        <f t="shared" si="4"/>
        <v>0</v>
      </c>
      <c r="M67" s="1045">
        <f>SUM(M68:M68)</f>
        <v>0</v>
      </c>
      <c r="N67" s="795">
        <v>0</v>
      </c>
      <c r="O67" s="1333"/>
      <c r="P67" s="35"/>
      <c r="Q67" s="11"/>
      <c r="R67" s="36"/>
      <c r="S67" s="36"/>
      <c r="T67" s="35"/>
      <c r="U67" s="35"/>
      <c r="V67" s="35"/>
      <c r="W67" s="35"/>
    </row>
    <row r="68" spans="2:23" s="10" customFormat="1" ht="33" customHeight="1" x14ac:dyDescent="0.3">
      <c r="B68" s="811" t="s">
        <v>215</v>
      </c>
      <c r="C68" s="812" t="s">
        <v>325</v>
      </c>
      <c r="D68" s="1117" t="s">
        <v>331</v>
      </c>
      <c r="E68" s="40">
        <v>6</v>
      </c>
      <c r="F68" s="1394">
        <v>18</v>
      </c>
      <c r="G68" s="40"/>
      <c r="H68" s="43"/>
      <c r="I68" s="1032"/>
      <c r="J68" s="1041"/>
      <c r="K68" s="1032" t="s">
        <v>210</v>
      </c>
      <c r="L68" s="669" t="s">
        <v>204</v>
      </c>
      <c r="M68" s="566" t="s">
        <v>204</v>
      </c>
      <c r="N68" s="1040" t="s">
        <v>207</v>
      </c>
      <c r="O68" s="1333"/>
      <c r="P68" s="48"/>
      <c r="Q68" s="11"/>
      <c r="R68" s="49"/>
      <c r="S68" s="49"/>
      <c r="T68" s="48"/>
      <c r="U68" s="48"/>
      <c r="V68" s="48"/>
      <c r="W68" s="48"/>
    </row>
    <row r="69" spans="2:23" s="10" customFormat="1" ht="54" customHeight="1" x14ac:dyDescent="0.3">
      <c r="B69" s="813" t="s">
        <v>216</v>
      </c>
      <c r="C69" s="1002" t="s">
        <v>326</v>
      </c>
      <c r="D69" s="850" t="s">
        <v>331</v>
      </c>
      <c r="E69" s="40">
        <v>6</v>
      </c>
      <c r="F69" s="1411"/>
      <c r="G69" s="40"/>
      <c r="H69" s="43"/>
      <c r="I69" s="1017"/>
      <c r="J69" s="1031"/>
      <c r="K69" s="1017" t="s">
        <v>210</v>
      </c>
      <c r="L69" s="667" t="s">
        <v>204</v>
      </c>
      <c r="M69" s="1109" t="s">
        <v>204</v>
      </c>
      <c r="N69" s="979" t="s">
        <v>207</v>
      </c>
      <c r="O69" s="11"/>
      <c r="P69" s="48"/>
      <c r="Q69" s="11"/>
      <c r="R69" s="49"/>
      <c r="S69" s="49"/>
      <c r="T69" s="48"/>
      <c r="U69" s="48"/>
      <c r="V69" s="48"/>
      <c r="W69" s="48"/>
    </row>
    <row r="70" spans="2:23" s="10" customFormat="1" ht="54" customHeight="1" x14ac:dyDescent="0.3">
      <c r="B70" s="814" t="s">
        <v>57</v>
      </c>
      <c r="C70" s="1004" t="s">
        <v>323</v>
      </c>
      <c r="D70" s="1118" t="s">
        <v>204</v>
      </c>
      <c r="E70" s="54"/>
      <c r="F70" s="1411"/>
      <c r="G70" s="54"/>
      <c r="H70" s="58"/>
      <c r="I70" s="1026"/>
      <c r="J70" s="1024"/>
      <c r="K70" s="1026"/>
      <c r="L70" s="670"/>
      <c r="M70" s="1021"/>
      <c r="N70" s="1023" t="s">
        <v>204</v>
      </c>
      <c r="O70" s="4"/>
      <c r="P70" s="48"/>
      <c r="Q70" s="11"/>
      <c r="R70" s="49"/>
      <c r="S70" s="49"/>
      <c r="T70" s="48"/>
      <c r="U70" s="48"/>
      <c r="V70" s="48"/>
      <c r="W70" s="48"/>
    </row>
    <row r="71" spans="2:23" s="4" customFormat="1" ht="55.5" customHeight="1" x14ac:dyDescent="0.3">
      <c r="B71" s="814" t="s">
        <v>58</v>
      </c>
      <c r="C71" s="1006" t="s">
        <v>324</v>
      </c>
      <c r="D71" s="1105" t="s">
        <v>204</v>
      </c>
      <c r="E71" s="54"/>
      <c r="F71" s="1395"/>
      <c r="G71" s="54"/>
      <c r="H71" s="58"/>
      <c r="I71" s="1026"/>
      <c r="J71" s="1024"/>
      <c r="K71" s="1026"/>
      <c r="L71" s="670"/>
      <c r="M71" s="1021"/>
      <c r="N71" s="1023" t="s">
        <v>204</v>
      </c>
      <c r="O71" s="10"/>
      <c r="P71" s="48"/>
      <c r="Q71" s="11"/>
      <c r="R71" s="49"/>
      <c r="S71" s="49"/>
      <c r="T71" s="48"/>
      <c r="U71" s="48"/>
      <c r="V71" s="48"/>
      <c r="W71" s="48"/>
    </row>
    <row r="72" spans="2:23" s="10" customFormat="1" ht="22.5" customHeight="1" thickBot="1" x14ac:dyDescent="0.35">
      <c r="B72" s="741"/>
      <c r="C72" s="826" t="s">
        <v>55</v>
      </c>
      <c r="D72" s="827" t="s">
        <v>208</v>
      </c>
      <c r="E72" s="111"/>
      <c r="F72" s="430">
        <v>18</v>
      </c>
      <c r="G72" s="111"/>
      <c r="H72" s="114"/>
      <c r="I72" s="830"/>
      <c r="J72" s="735"/>
      <c r="K72" s="733"/>
      <c r="L72" s="797"/>
      <c r="M72" s="733"/>
      <c r="N72" s="734">
        <v>30</v>
      </c>
      <c r="O72" s="11"/>
      <c r="P72" s="11"/>
      <c r="Q72" s="11"/>
      <c r="R72" s="49"/>
      <c r="S72" s="49"/>
      <c r="T72" s="48"/>
      <c r="U72" s="48"/>
      <c r="V72" s="48"/>
      <c r="W72" s="48"/>
    </row>
    <row r="73" spans="2:23" s="10" customFormat="1" ht="72" customHeight="1" thickBot="1" x14ac:dyDescent="0.35">
      <c r="B73" s="771" t="s">
        <v>233</v>
      </c>
      <c r="C73" s="769" t="s">
        <v>327</v>
      </c>
      <c r="D73" s="1063" t="s">
        <v>350</v>
      </c>
      <c r="E73" s="28">
        <v>12</v>
      </c>
      <c r="F73" s="34">
        <v>18</v>
      </c>
      <c r="G73" s="28">
        <v>0</v>
      </c>
      <c r="H73" s="33">
        <v>0</v>
      </c>
      <c r="I73" s="31">
        <f>SUM(I74:I76)</f>
        <v>0</v>
      </c>
      <c r="J73" s="29">
        <f>SUM(J74:J74)</f>
        <v>0</v>
      </c>
      <c r="K73" s="1043">
        <f t="shared" ref="K73:L73" si="5">SUM(K74:K74)</f>
        <v>0</v>
      </c>
      <c r="L73" s="1043">
        <f t="shared" si="5"/>
        <v>0</v>
      </c>
      <c r="M73" s="1027">
        <f>SUM(M74:M74)</f>
        <v>0</v>
      </c>
      <c r="N73" s="1073">
        <v>0</v>
      </c>
      <c r="O73" s="11"/>
      <c r="P73" s="35"/>
      <c r="Q73" s="11"/>
      <c r="R73" s="36"/>
      <c r="S73" s="36"/>
      <c r="T73" s="35"/>
      <c r="U73" s="35"/>
      <c r="V73" s="35"/>
      <c r="W73" s="35"/>
    </row>
    <row r="74" spans="2:23" s="10" customFormat="1" ht="33" customHeight="1" x14ac:dyDescent="0.3">
      <c r="B74" s="811" t="s">
        <v>234</v>
      </c>
      <c r="C74" s="812" t="s">
        <v>329</v>
      </c>
      <c r="D74" s="1117" t="s">
        <v>200</v>
      </c>
      <c r="E74" s="40">
        <v>6</v>
      </c>
      <c r="F74" s="1394">
        <v>18</v>
      </c>
      <c r="G74" s="40"/>
      <c r="H74" s="43"/>
      <c r="I74" s="1032"/>
      <c r="J74" s="1041"/>
      <c r="K74" s="1032"/>
      <c r="L74" s="671" t="s">
        <v>210</v>
      </c>
      <c r="M74" s="983" t="s">
        <v>207</v>
      </c>
      <c r="N74" s="1041"/>
      <c r="O74" s="11"/>
      <c r="P74" s="48"/>
      <c r="Q74" s="11"/>
      <c r="R74" s="49"/>
      <c r="S74" s="49"/>
      <c r="T74" s="48"/>
      <c r="U74" s="48"/>
      <c r="V74" s="48"/>
      <c r="W74" s="48"/>
    </row>
    <row r="75" spans="2:23" s="10" customFormat="1" ht="55.5" customHeight="1" x14ac:dyDescent="0.3">
      <c r="B75" s="813" t="s">
        <v>235</v>
      </c>
      <c r="C75" s="1002" t="s">
        <v>330</v>
      </c>
      <c r="D75" s="1105" t="s">
        <v>200</v>
      </c>
      <c r="E75" s="40">
        <v>6</v>
      </c>
      <c r="F75" s="1411"/>
      <c r="G75" s="40"/>
      <c r="H75" s="43"/>
      <c r="I75" s="1017"/>
      <c r="J75" s="1031"/>
      <c r="K75" s="1017"/>
      <c r="L75" s="848" t="s">
        <v>210</v>
      </c>
      <c r="M75" s="806" t="s">
        <v>207</v>
      </c>
      <c r="N75" s="1031"/>
      <c r="O75" s="11"/>
      <c r="P75" s="48"/>
      <c r="Q75" s="11"/>
      <c r="R75" s="49"/>
      <c r="S75" s="49"/>
      <c r="T75" s="48"/>
      <c r="U75" s="48"/>
      <c r="V75" s="48"/>
      <c r="W75" s="48"/>
    </row>
    <row r="76" spans="2:23" s="4" customFormat="1" ht="51.75" customHeight="1" x14ac:dyDescent="0.3">
      <c r="B76" s="814" t="s">
        <v>236</v>
      </c>
      <c r="C76" s="1006" t="s">
        <v>328</v>
      </c>
      <c r="D76" s="1105" t="s">
        <v>204</v>
      </c>
      <c r="E76" s="54"/>
      <c r="F76" s="1395"/>
      <c r="G76" s="54"/>
      <c r="H76" s="58"/>
      <c r="I76" s="1026"/>
      <c r="J76" s="1024"/>
      <c r="K76" s="1026"/>
      <c r="L76" s="670"/>
      <c r="M76" s="1019" t="s">
        <v>204</v>
      </c>
      <c r="N76" s="1020"/>
      <c r="O76" s="10"/>
      <c r="P76" s="48"/>
      <c r="Q76" s="11"/>
      <c r="R76" s="49"/>
      <c r="S76" s="49"/>
      <c r="T76" s="48"/>
      <c r="U76" s="48"/>
      <c r="V76" s="48"/>
      <c r="W76" s="48"/>
    </row>
    <row r="77" spans="2:23" s="10" customFormat="1" ht="22.5" customHeight="1" thickBot="1" x14ac:dyDescent="0.35">
      <c r="B77" s="741"/>
      <c r="C77" s="826" t="s">
        <v>55</v>
      </c>
      <c r="D77" s="827" t="s">
        <v>208</v>
      </c>
      <c r="E77" s="111"/>
      <c r="F77" s="430">
        <v>18</v>
      </c>
      <c r="G77" s="111"/>
      <c r="H77" s="114"/>
      <c r="I77" s="830"/>
      <c r="J77" s="735"/>
      <c r="K77" s="733"/>
      <c r="L77" s="797"/>
      <c r="M77" s="733">
        <v>30</v>
      </c>
      <c r="N77" s="734"/>
      <c r="O77" s="11"/>
      <c r="P77" s="11"/>
      <c r="Q77" s="11"/>
      <c r="R77" s="49"/>
      <c r="S77" s="49"/>
      <c r="T77" s="48"/>
      <c r="U77" s="48"/>
      <c r="V77" s="48"/>
      <c r="W77" s="48"/>
    </row>
    <row r="78" spans="2:23" s="702" customFormat="1" ht="72" customHeight="1" thickBot="1" x14ac:dyDescent="0.35">
      <c r="B78" s="771" t="s">
        <v>250</v>
      </c>
      <c r="C78" s="769" t="s">
        <v>332</v>
      </c>
      <c r="D78" s="1063" t="s">
        <v>351</v>
      </c>
      <c r="E78" s="1045">
        <v>6</v>
      </c>
      <c r="F78" s="1044">
        <v>18</v>
      </c>
      <c r="G78" s="1045">
        <v>0</v>
      </c>
      <c r="H78" s="1073">
        <v>0</v>
      </c>
      <c r="I78" s="1042">
        <f>SUM(I79:I80)</f>
        <v>0</v>
      </c>
      <c r="J78" s="1043">
        <f>SUM(J79:J79)</f>
        <v>0</v>
      </c>
      <c r="K78" s="1043">
        <f t="shared" ref="K78" si="6">SUM(K79:K79)</f>
        <v>0</v>
      </c>
      <c r="L78" s="1043">
        <f t="shared" ref="L78" si="7">SUM(L79:L79)</f>
        <v>0</v>
      </c>
      <c r="M78" s="1027">
        <f>SUM(M79:M79)</f>
        <v>0</v>
      </c>
      <c r="N78" s="1073">
        <v>0</v>
      </c>
      <c r="O78" s="703"/>
      <c r="P78" s="1054"/>
      <c r="Q78" s="703"/>
      <c r="R78" s="721"/>
      <c r="S78" s="721"/>
      <c r="T78" s="1054"/>
      <c r="U78" s="1054"/>
      <c r="V78" s="1054"/>
      <c r="W78" s="1054"/>
    </row>
    <row r="79" spans="2:23" s="702" customFormat="1" ht="33" customHeight="1" x14ac:dyDescent="0.3">
      <c r="B79" s="811" t="s">
        <v>251</v>
      </c>
      <c r="C79" s="812" t="s">
        <v>334</v>
      </c>
      <c r="D79" s="1117" t="s">
        <v>207</v>
      </c>
      <c r="E79" s="1035">
        <v>6</v>
      </c>
      <c r="F79" s="1394">
        <v>18</v>
      </c>
      <c r="G79" s="1035"/>
      <c r="H79" s="722"/>
      <c r="I79" s="1032"/>
      <c r="J79" s="1041"/>
      <c r="K79" s="1032"/>
      <c r="L79" s="671"/>
      <c r="M79" s="983" t="s">
        <v>207</v>
      </c>
      <c r="N79" s="1041"/>
      <c r="O79" s="703"/>
      <c r="P79" s="1055"/>
      <c r="Q79" s="703"/>
      <c r="R79" s="725"/>
      <c r="S79" s="725"/>
      <c r="T79" s="1055"/>
      <c r="U79" s="1055"/>
      <c r="V79" s="1055"/>
      <c r="W79" s="1055"/>
    </row>
    <row r="80" spans="2:23" s="701" customFormat="1" ht="51.75" customHeight="1" x14ac:dyDescent="0.3">
      <c r="B80" s="814" t="s">
        <v>252</v>
      </c>
      <c r="C80" s="1006" t="s">
        <v>333</v>
      </c>
      <c r="D80" s="1105" t="s">
        <v>204</v>
      </c>
      <c r="E80" s="1008"/>
      <c r="F80" s="1395"/>
      <c r="G80" s="1008"/>
      <c r="H80" s="727"/>
      <c r="I80" s="1026"/>
      <c r="J80" s="1024"/>
      <c r="K80" s="1026"/>
      <c r="L80" s="670"/>
      <c r="M80" s="1019" t="s">
        <v>204</v>
      </c>
      <c r="N80" s="1020"/>
      <c r="O80" s="702"/>
      <c r="P80" s="1055"/>
      <c r="Q80" s="703"/>
      <c r="R80" s="725"/>
      <c r="S80" s="725"/>
      <c r="T80" s="1055"/>
      <c r="U80" s="1055"/>
      <c r="V80" s="1055"/>
      <c r="W80" s="1055"/>
    </row>
    <row r="81" spans="2:23" s="702" customFormat="1" ht="22.5" customHeight="1" thickBot="1" x14ac:dyDescent="0.35">
      <c r="B81" s="741"/>
      <c r="C81" s="826" t="s">
        <v>55</v>
      </c>
      <c r="D81" s="827" t="s">
        <v>208</v>
      </c>
      <c r="E81" s="1053"/>
      <c r="F81" s="1119">
        <v>18</v>
      </c>
      <c r="G81" s="1053"/>
      <c r="H81" s="742"/>
      <c r="I81" s="830"/>
      <c r="J81" s="735"/>
      <c r="K81" s="733"/>
      <c r="L81" s="797"/>
      <c r="M81" s="733">
        <v>24</v>
      </c>
      <c r="N81" s="734"/>
      <c r="O81" s="703"/>
      <c r="P81" s="703"/>
      <c r="Q81" s="703"/>
      <c r="R81" s="725"/>
      <c r="S81" s="725"/>
      <c r="T81" s="1055"/>
      <c r="U81" s="1055"/>
      <c r="V81" s="1055"/>
      <c r="W81" s="1055"/>
    </row>
    <row r="82" spans="2:23" s="509" customFormat="1" ht="72" customHeight="1" thickBot="1" x14ac:dyDescent="0.35">
      <c r="B82" s="771" t="s">
        <v>335</v>
      </c>
      <c r="C82" s="769" t="s">
        <v>336</v>
      </c>
      <c r="D82" s="1063" t="s">
        <v>352</v>
      </c>
      <c r="E82" s="28">
        <v>0</v>
      </c>
      <c r="F82" s="34">
        <v>12</v>
      </c>
      <c r="G82" s="28">
        <v>0</v>
      </c>
      <c r="H82" s="33">
        <v>0</v>
      </c>
      <c r="I82" s="31">
        <f>SUM(I83:I85)</f>
        <v>0</v>
      </c>
      <c r="J82" s="822">
        <f>SUM(J83:J83)</f>
        <v>0</v>
      </c>
      <c r="K82" s="1043">
        <f t="shared" ref="K82:L82" si="8">SUM(K83:K83)</f>
        <v>0</v>
      </c>
      <c r="L82" s="1043">
        <f t="shared" si="8"/>
        <v>0</v>
      </c>
      <c r="M82" s="28">
        <f>SUM(M83:M83)</f>
        <v>0</v>
      </c>
      <c r="N82" s="1073">
        <v>0</v>
      </c>
      <c r="O82" s="562"/>
      <c r="P82" s="35"/>
      <c r="Q82" s="562"/>
      <c r="R82" s="36"/>
      <c r="S82" s="36"/>
      <c r="T82" s="35"/>
      <c r="U82" s="35"/>
      <c r="V82" s="35"/>
      <c r="W82" s="35"/>
    </row>
    <row r="83" spans="2:23" s="509" customFormat="1" ht="33" customHeight="1" x14ac:dyDescent="0.3">
      <c r="B83" s="811" t="s">
        <v>340</v>
      </c>
      <c r="C83" s="812" t="s">
        <v>339</v>
      </c>
      <c r="D83" s="1117" t="s">
        <v>204</v>
      </c>
      <c r="E83" s="40"/>
      <c r="F83" s="1394">
        <v>12</v>
      </c>
      <c r="G83" s="40"/>
      <c r="H83" s="43"/>
      <c r="I83" s="1032"/>
      <c r="J83" s="815" t="s">
        <v>204</v>
      </c>
      <c r="K83" s="1032"/>
      <c r="L83" s="671"/>
      <c r="M83" s="1032"/>
      <c r="N83" s="1041"/>
      <c r="O83" s="562"/>
      <c r="P83" s="48"/>
      <c r="Q83" s="562"/>
      <c r="R83" s="49"/>
      <c r="S83" s="49"/>
      <c r="T83" s="48"/>
      <c r="U83" s="48"/>
      <c r="V83" s="48"/>
      <c r="W83" s="48"/>
    </row>
    <row r="84" spans="2:23" s="509" customFormat="1" ht="57" customHeight="1" x14ac:dyDescent="0.3">
      <c r="B84" s="814" t="s">
        <v>341</v>
      </c>
      <c r="C84" s="1004" t="s">
        <v>337</v>
      </c>
      <c r="D84" s="1118" t="s">
        <v>204</v>
      </c>
      <c r="E84" s="54"/>
      <c r="F84" s="1411"/>
      <c r="G84" s="54"/>
      <c r="H84" s="58"/>
      <c r="I84" s="1026"/>
      <c r="J84" s="807" t="s">
        <v>204</v>
      </c>
      <c r="K84" s="1026"/>
      <c r="L84" s="670"/>
      <c r="M84" s="1021"/>
      <c r="N84" s="1020"/>
      <c r="O84" s="4"/>
      <c r="P84" s="48"/>
      <c r="Q84" s="562"/>
      <c r="R84" s="49"/>
      <c r="S84" s="49"/>
      <c r="T84" s="48"/>
      <c r="U84" s="48"/>
      <c r="V84" s="48"/>
      <c r="W84" s="48"/>
    </row>
    <row r="85" spans="2:23" s="4" customFormat="1" ht="62.25" customHeight="1" x14ac:dyDescent="0.3">
      <c r="B85" s="814" t="s">
        <v>342</v>
      </c>
      <c r="C85" s="1006" t="s">
        <v>338</v>
      </c>
      <c r="D85" s="1105" t="s">
        <v>204</v>
      </c>
      <c r="E85" s="54"/>
      <c r="F85" s="1395"/>
      <c r="G85" s="54"/>
      <c r="H85" s="58"/>
      <c r="I85" s="1026"/>
      <c r="J85" s="807" t="s">
        <v>204</v>
      </c>
      <c r="K85" s="1026"/>
      <c r="L85" s="670"/>
      <c r="M85" s="1021"/>
      <c r="N85" s="1020"/>
      <c r="O85" s="509"/>
      <c r="P85" s="48"/>
      <c r="Q85" s="562"/>
      <c r="R85" s="49"/>
      <c r="S85" s="49"/>
      <c r="T85" s="48"/>
      <c r="U85" s="48"/>
      <c r="V85" s="48"/>
      <c r="W85" s="48"/>
    </row>
    <row r="86" spans="2:23" s="509" customFormat="1" ht="22.5" customHeight="1" thickBot="1" x14ac:dyDescent="0.35">
      <c r="B86" s="741"/>
      <c r="C86" s="826" t="s">
        <v>55</v>
      </c>
      <c r="D86" s="827" t="s">
        <v>208</v>
      </c>
      <c r="E86" s="111"/>
      <c r="F86" s="430">
        <v>12</v>
      </c>
      <c r="G86" s="111"/>
      <c r="H86" s="114"/>
      <c r="I86" s="830"/>
      <c r="J86" s="735">
        <v>12</v>
      </c>
      <c r="K86" s="733"/>
      <c r="L86" s="797"/>
      <c r="M86" s="830"/>
      <c r="N86" s="734"/>
      <c r="O86" s="562"/>
      <c r="P86" s="562"/>
      <c r="Q86" s="562"/>
      <c r="R86" s="49"/>
      <c r="S86" s="49"/>
      <c r="T86" s="48"/>
      <c r="U86" s="48"/>
      <c r="V86" s="48"/>
      <c r="W86" s="48"/>
    </row>
    <row r="87" spans="2:23" s="10" customFormat="1" ht="22.5" customHeight="1" thickBot="1" x14ac:dyDescent="0.35">
      <c r="B87" s="118"/>
      <c r="C87" s="119" t="s">
        <v>40</v>
      </c>
      <c r="D87" s="321"/>
      <c r="E87" s="963">
        <v>36</v>
      </c>
      <c r="F87" s="965">
        <v>84</v>
      </c>
      <c r="G87" s="963"/>
      <c r="H87" s="964"/>
      <c r="I87" s="963"/>
      <c r="J87" s="965">
        <v>12</v>
      </c>
      <c r="K87" s="963"/>
      <c r="L87" s="865">
        <v>24</v>
      </c>
      <c r="M87" s="963">
        <v>54</v>
      </c>
      <c r="N87" s="964">
        <v>30</v>
      </c>
      <c r="O87" s="23"/>
      <c r="P87" s="23"/>
      <c r="Q87" s="20"/>
    </row>
    <row r="88" spans="2:23" s="702" customFormat="1" ht="31.8" customHeight="1" x14ac:dyDescent="0.3">
      <c r="B88" s="988" t="s">
        <v>343</v>
      </c>
      <c r="C88" s="1072" t="s">
        <v>344</v>
      </c>
      <c r="D88" s="991" t="s">
        <v>204</v>
      </c>
      <c r="E88" s="743"/>
      <c r="F88" s="745"/>
      <c r="G88" s="743"/>
      <c r="H88" s="744"/>
      <c r="I88" s="743"/>
      <c r="J88" s="745"/>
      <c r="K88" s="743"/>
      <c r="L88" s="966"/>
      <c r="M88" s="743"/>
      <c r="N88" s="989" t="s">
        <v>204</v>
      </c>
      <c r="O88" s="719"/>
      <c r="P88" s="719"/>
      <c r="Q88" s="716"/>
    </row>
    <row r="89" spans="2:23" s="10" customFormat="1" ht="22.5" customHeight="1" thickBot="1" x14ac:dyDescent="0.35">
      <c r="B89" s="322"/>
      <c r="C89" s="323" t="s">
        <v>59</v>
      </c>
      <c r="D89" s="411" t="s">
        <v>368</v>
      </c>
      <c r="E89" s="778">
        <v>96</v>
      </c>
      <c r="F89" s="779">
        <v>84</v>
      </c>
      <c r="G89" s="778"/>
      <c r="H89" s="780">
        <v>18</v>
      </c>
      <c r="I89" s="781"/>
      <c r="J89" s="1149">
        <v>36</v>
      </c>
      <c r="K89" s="781"/>
      <c r="L89" s="984">
        <v>36</v>
      </c>
      <c r="M89" s="781">
        <v>54</v>
      </c>
      <c r="N89" s="782">
        <v>36</v>
      </c>
      <c r="O89" s="11"/>
      <c r="Q89" s="20"/>
    </row>
    <row r="90" spans="2:23" ht="16.5" customHeight="1" x14ac:dyDescent="0.35">
      <c r="B90" s="226"/>
      <c r="C90" s="226"/>
      <c r="D90" s="226"/>
    </row>
    <row r="91" spans="2:23" ht="16.5" customHeight="1" x14ac:dyDescent="0.35">
      <c r="B91" s="316"/>
      <c r="C91" s="317" t="s">
        <v>74</v>
      </c>
      <c r="D91" s="318"/>
    </row>
    <row r="92" spans="2:23" ht="16.5" customHeight="1" x14ac:dyDescent="0.35">
      <c r="B92" s="1"/>
      <c r="C92" s="317" t="s">
        <v>75</v>
      </c>
      <c r="D92" s="318"/>
    </row>
    <row r="93" spans="2:23" ht="18" x14ac:dyDescent="0.35">
      <c r="B93" s="2"/>
      <c r="C93" s="317" t="s">
        <v>76</v>
      </c>
      <c r="D93" s="318"/>
    </row>
    <row r="94" spans="2:23" ht="18" x14ac:dyDescent="0.35">
      <c r="B94" s="269"/>
      <c r="C94" s="317"/>
      <c r="D94" s="318"/>
    </row>
    <row r="95" spans="2:23" ht="18" x14ac:dyDescent="0.35">
      <c r="C95" s="317"/>
      <c r="D95" s="318"/>
    </row>
    <row r="96" spans="2:23" ht="18" x14ac:dyDescent="0.35">
      <c r="C96" s="317"/>
      <c r="D96" s="318"/>
    </row>
    <row r="97" spans="2:17" ht="18" x14ac:dyDescent="0.35">
      <c r="C97" s="226"/>
      <c r="D97" s="226"/>
      <c r="N97" s="314" t="s">
        <v>77</v>
      </c>
    </row>
    <row r="102" spans="2:17" ht="15" customHeight="1" x14ac:dyDescent="0.3">
      <c r="Q102" s="314"/>
    </row>
    <row r="104" spans="2:17" x14ac:dyDescent="0.3">
      <c r="B104" s="314"/>
    </row>
  </sheetData>
  <mergeCells count="31">
    <mergeCell ref="F83:F85"/>
    <mergeCell ref="F74:F76"/>
    <mergeCell ref="D13:D14"/>
    <mergeCell ref="D22:D23"/>
    <mergeCell ref="H13:H14"/>
    <mergeCell ref="H22:H23"/>
    <mergeCell ref="D64:D65"/>
    <mergeCell ref="O66:O68"/>
    <mergeCell ref="F68:F71"/>
    <mergeCell ref="F61:F65"/>
    <mergeCell ref="G2:N4"/>
    <mergeCell ref="G5:H5"/>
    <mergeCell ref="I5:J5"/>
    <mergeCell ref="M5:N5"/>
    <mergeCell ref="G7:G9"/>
    <mergeCell ref="H7:H9"/>
    <mergeCell ref="I7:I9"/>
    <mergeCell ref="J7:J9"/>
    <mergeCell ref="M7:M9"/>
    <mergeCell ref="N7:N9"/>
    <mergeCell ref="K5:L5"/>
    <mergeCell ref="K7:K9"/>
    <mergeCell ref="L7:L9"/>
    <mergeCell ref="L64:L65"/>
    <mergeCell ref="F79:F80"/>
    <mergeCell ref="B2:B9"/>
    <mergeCell ref="C2:C9"/>
    <mergeCell ref="D2:D9"/>
    <mergeCell ref="E2:F4"/>
    <mergeCell ref="E5:E9"/>
    <mergeCell ref="F5:F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U96"/>
  <sheetViews>
    <sheetView topLeftCell="A49" zoomScale="69" zoomScaleNormal="69" workbookViewId="0">
      <selection activeCell="C54" sqref="C54"/>
    </sheetView>
  </sheetViews>
  <sheetFormatPr defaultColWidth="9.109375" defaultRowHeight="13.8" x14ac:dyDescent="0.3"/>
  <cols>
    <col min="1" max="1" width="2.6640625" style="314" customWidth="1"/>
    <col min="2" max="2" width="17.109375" style="319" customWidth="1"/>
    <col min="3" max="3" width="86.88671875" style="314" customWidth="1"/>
    <col min="4" max="4" width="13.6640625" style="349" customWidth="1"/>
    <col min="5" max="8" width="13.6640625" style="314" customWidth="1"/>
    <col min="9" max="10" width="13.6640625" style="777" customWidth="1"/>
    <col min="11" max="12" width="13.6640625" style="314" customWidth="1"/>
    <col min="13" max="13" width="11.44140625" style="314" customWidth="1"/>
    <col min="14" max="14" width="12.5546875" style="314" customWidth="1"/>
    <col min="15" max="15" width="12.5546875" style="315" customWidth="1"/>
    <col min="16" max="16" width="16.88671875" style="314" customWidth="1"/>
    <col min="17" max="17" width="53" style="314" customWidth="1"/>
    <col min="18" max="16384" width="9.109375" style="314"/>
  </cols>
  <sheetData>
    <row r="1" spans="2:15" s="259" customFormat="1" ht="33" customHeight="1" thickBot="1" x14ac:dyDescent="0.35">
      <c r="B1" s="256" t="s">
        <v>378</v>
      </c>
      <c r="C1" s="256"/>
      <c r="D1" s="256"/>
      <c r="E1" s="257"/>
      <c r="F1" s="257"/>
      <c r="G1" s="257"/>
      <c r="H1" s="257"/>
      <c r="I1" s="751"/>
      <c r="J1" s="751"/>
      <c r="K1" s="257"/>
      <c r="L1" s="257"/>
      <c r="M1" s="257"/>
      <c r="N1" s="257"/>
      <c r="O1" s="258"/>
    </row>
    <row r="2" spans="2:15" s="260" customFormat="1" ht="15" customHeight="1" x14ac:dyDescent="0.3">
      <c r="B2" s="1396" t="s">
        <v>0</v>
      </c>
      <c r="C2" s="1396" t="s">
        <v>1</v>
      </c>
      <c r="D2" s="1420" t="s">
        <v>10</v>
      </c>
      <c r="E2" s="1399" t="s">
        <v>179</v>
      </c>
      <c r="F2" s="1400"/>
      <c r="G2" s="1400"/>
      <c r="H2" s="1400"/>
      <c r="I2" s="1400"/>
      <c r="J2" s="1400"/>
      <c r="K2" s="1400"/>
      <c r="L2" s="1412"/>
      <c r="O2" s="261"/>
    </row>
    <row r="3" spans="2:15" s="260" customFormat="1" ht="12.75" customHeight="1" thickBot="1" x14ac:dyDescent="0.35">
      <c r="B3" s="1397"/>
      <c r="C3" s="1397"/>
      <c r="D3" s="1421"/>
      <c r="E3" s="1401"/>
      <c r="F3" s="1402"/>
      <c r="G3" s="1402"/>
      <c r="H3" s="1402"/>
      <c r="I3" s="1402"/>
      <c r="J3" s="1402"/>
      <c r="K3" s="1402"/>
      <c r="L3" s="1413"/>
      <c r="O3" s="261"/>
    </row>
    <row r="4" spans="2:15" s="260" customFormat="1" ht="33.75" hidden="1" customHeight="1" thickBot="1" x14ac:dyDescent="0.35">
      <c r="B4" s="1397"/>
      <c r="C4" s="1397"/>
      <c r="D4" s="1421"/>
      <c r="E4" s="358"/>
      <c r="F4" s="359"/>
      <c r="G4" s="359"/>
      <c r="H4" s="359"/>
      <c r="I4" s="796"/>
      <c r="J4" s="796"/>
      <c r="K4" s="359"/>
      <c r="L4" s="360"/>
      <c r="O4" s="261"/>
    </row>
    <row r="5" spans="2:15" s="260" customFormat="1" ht="34.5" customHeight="1" thickBot="1" x14ac:dyDescent="0.35">
      <c r="B5" s="1397"/>
      <c r="C5" s="1397"/>
      <c r="D5" s="1421"/>
      <c r="E5" s="1415" t="s">
        <v>13</v>
      </c>
      <c r="F5" s="1416"/>
      <c r="G5" s="1415" t="s">
        <v>14</v>
      </c>
      <c r="H5" s="1416"/>
      <c r="I5" s="1415" t="s">
        <v>15</v>
      </c>
      <c r="J5" s="1416"/>
      <c r="K5" s="1415" t="s">
        <v>359</v>
      </c>
      <c r="L5" s="1416"/>
      <c r="O5" s="261"/>
    </row>
    <row r="6" spans="2:15" s="260" customFormat="1" ht="42" customHeight="1" thickBot="1" x14ac:dyDescent="0.35">
      <c r="B6" s="1397"/>
      <c r="C6" s="1397"/>
      <c r="D6" s="1421"/>
      <c r="E6" s="994" t="s">
        <v>18</v>
      </c>
      <c r="F6" s="754" t="s">
        <v>19</v>
      </c>
      <c r="G6" s="994" t="s">
        <v>20</v>
      </c>
      <c r="H6" s="752" t="s">
        <v>21</v>
      </c>
      <c r="I6" s="994" t="s">
        <v>22</v>
      </c>
      <c r="J6" s="753" t="s">
        <v>23</v>
      </c>
      <c r="K6" s="994" t="s">
        <v>360</v>
      </c>
      <c r="L6" s="753" t="s">
        <v>361</v>
      </c>
      <c r="O6" s="261"/>
    </row>
    <row r="7" spans="2:15" s="260" customFormat="1" ht="54" customHeight="1" x14ac:dyDescent="0.3">
      <c r="B7" s="1397"/>
      <c r="C7" s="1397"/>
      <c r="D7" s="1421"/>
      <c r="E7" s="1318" t="s">
        <v>243</v>
      </c>
      <c r="F7" s="1321" t="s">
        <v>244</v>
      </c>
      <c r="G7" s="1318" t="s">
        <v>243</v>
      </c>
      <c r="H7" s="1321" t="s">
        <v>355</v>
      </c>
      <c r="I7" s="1318" t="s">
        <v>243</v>
      </c>
      <c r="J7" s="1321" t="s">
        <v>356</v>
      </c>
      <c r="K7" s="1318" t="s">
        <v>357</v>
      </c>
      <c r="L7" s="1321" t="s">
        <v>358</v>
      </c>
      <c r="O7" s="261"/>
    </row>
    <row r="8" spans="2:15" s="260" customFormat="1" ht="72.75" customHeight="1" x14ac:dyDescent="0.3">
      <c r="B8" s="1397"/>
      <c r="C8" s="1397"/>
      <c r="D8" s="1421"/>
      <c r="E8" s="1319"/>
      <c r="F8" s="1322"/>
      <c r="G8" s="1319"/>
      <c r="H8" s="1322"/>
      <c r="I8" s="1319"/>
      <c r="J8" s="1322"/>
      <c r="K8" s="1319"/>
      <c r="L8" s="1322"/>
      <c r="O8" s="261"/>
    </row>
    <row r="9" spans="2:15" s="260" customFormat="1" ht="94.5" customHeight="1" thickBot="1" x14ac:dyDescent="0.35">
      <c r="B9" s="1398"/>
      <c r="C9" s="1398"/>
      <c r="D9" s="1422"/>
      <c r="E9" s="1320"/>
      <c r="F9" s="1323"/>
      <c r="G9" s="1320"/>
      <c r="H9" s="1323"/>
      <c r="I9" s="1320"/>
      <c r="J9" s="1323"/>
      <c r="K9" s="1320"/>
      <c r="L9" s="1323"/>
      <c r="O9" s="261"/>
    </row>
    <row r="10" spans="2:15" s="269" customFormat="1" ht="44.25" customHeight="1" thickBot="1" x14ac:dyDescent="0.35">
      <c r="B10" s="1092" t="s">
        <v>24</v>
      </c>
      <c r="C10" s="1092" t="s">
        <v>25</v>
      </c>
      <c r="D10" s="548">
        <v>110</v>
      </c>
      <c r="E10" s="536">
        <v>32</v>
      </c>
      <c r="F10" s="537">
        <v>78</v>
      </c>
      <c r="G10" s="1088">
        <v>0</v>
      </c>
      <c r="H10" s="1089">
        <v>0</v>
      </c>
      <c r="I10" s="1088">
        <v>0</v>
      </c>
      <c r="J10" s="1074">
        <v>0</v>
      </c>
      <c r="K10" s="266">
        <v>0</v>
      </c>
      <c r="L10" s="324">
        <v>0</v>
      </c>
      <c r="O10" s="270"/>
    </row>
    <row r="11" spans="2:15" s="269" customFormat="1" ht="21.75" customHeight="1" x14ac:dyDescent="0.3">
      <c r="B11" s="1093"/>
      <c r="C11" s="1093" t="s">
        <v>225</v>
      </c>
      <c r="D11" s="549">
        <v>24</v>
      </c>
      <c r="E11" s="538">
        <v>0</v>
      </c>
      <c r="F11" s="539">
        <v>24</v>
      </c>
      <c r="G11" s="1077">
        <v>0</v>
      </c>
      <c r="H11" s="1078">
        <v>0</v>
      </c>
      <c r="I11" s="1077">
        <v>0</v>
      </c>
      <c r="J11" s="1076">
        <v>0</v>
      </c>
      <c r="K11" s="271">
        <v>0</v>
      </c>
      <c r="L11" s="325">
        <v>0</v>
      </c>
      <c r="O11" s="270"/>
    </row>
    <row r="12" spans="2:15" s="269" customFormat="1" ht="22.5" customHeight="1" x14ac:dyDescent="0.35">
      <c r="B12" s="1096" t="s">
        <v>26</v>
      </c>
      <c r="C12" s="1096" t="s">
        <v>188</v>
      </c>
      <c r="D12" s="550">
        <v>12</v>
      </c>
      <c r="E12" s="540"/>
      <c r="F12" s="550">
        <v>12</v>
      </c>
      <c r="G12" s="1079"/>
      <c r="H12" s="784"/>
      <c r="I12" s="1079"/>
      <c r="J12" s="783"/>
      <c r="K12" s="272"/>
      <c r="L12" s="326"/>
      <c r="O12" s="270"/>
    </row>
    <row r="13" spans="2:15" s="269" customFormat="1" ht="22.5" customHeight="1" x14ac:dyDescent="0.35">
      <c r="B13" s="1096" t="s">
        <v>27</v>
      </c>
      <c r="C13" s="1097" t="s">
        <v>226</v>
      </c>
      <c r="D13" s="552"/>
      <c r="E13" s="541"/>
      <c r="F13" s="552"/>
      <c r="G13" s="1079"/>
      <c r="H13" s="784"/>
      <c r="I13" s="1079"/>
      <c r="J13" s="783"/>
      <c r="K13" s="272"/>
      <c r="L13" s="326"/>
      <c r="O13" s="270"/>
    </row>
    <row r="14" spans="2:15" s="269" customFormat="1" ht="22.5" customHeight="1" x14ac:dyDescent="0.35">
      <c r="B14" s="1096" t="s">
        <v>28</v>
      </c>
      <c r="C14" s="1096" t="s">
        <v>212</v>
      </c>
      <c r="D14" s="552"/>
      <c r="E14" s="541"/>
      <c r="F14" s="552"/>
      <c r="G14" s="1106"/>
      <c r="H14" s="786"/>
      <c r="I14" s="1106"/>
      <c r="J14" s="785"/>
      <c r="K14" s="273"/>
      <c r="L14" s="327"/>
      <c r="O14" s="270"/>
    </row>
    <row r="15" spans="2:15" s="269" customFormat="1" ht="22.5" customHeight="1" x14ac:dyDescent="0.35">
      <c r="B15" s="1096" t="s">
        <v>29</v>
      </c>
      <c r="C15" s="1096" t="s">
        <v>190</v>
      </c>
      <c r="D15" s="550"/>
      <c r="E15" s="540"/>
      <c r="F15" s="550"/>
      <c r="G15" s="1106"/>
      <c r="H15" s="786"/>
      <c r="I15" s="1106"/>
      <c r="J15" s="785"/>
      <c r="K15" s="273"/>
      <c r="L15" s="327"/>
      <c r="O15" s="270"/>
    </row>
    <row r="16" spans="2:15" s="269" customFormat="1" ht="22.5" customHeight="1" x14ac:dyDescent="0.35">
      <c r="B16" s="1096" t="s">
        <v>30</v>
      </c>
      <c r="C16" s="1096" t="s">
        <v>197</v>
      </c>
      <c r="D16" s="550">
        <v>12</v>
      </c>
      <c r="E16" s="540"/>
      <c r="F16" s="550">
        <v>12</v>
      </c>
      <c r="G16" s="1079"/>
      <c r="H16" s="784"/>
      <c r="I16" s="1079"/>
      <c r="J16" s="783"/>
      <c r="K16" s="272"/>
      <c r="L16" s="326"/>
      <c r="O16" s="270"/>
    </row>
    <row r="17" spans="2:18" s="269" customFormat="1" ht="22.5" customHeight="1" x14ac:dyDescent="0.35">
      <c r="B17" s="843" t="s">
        <v>278</v>
      </c>
      <c r="C17" s="844" t="s">
        <v>246</v>
      </c>
      <c r="D17" s="550"/>
      <c r="E17" s="540"/>
      <c r="F17" s="550"/>
      <c r="G17" s="1079"/>
      <c r="H17" s="784"/>
      <c r="I17" s="1079"/>
      <c r="J17" s="783"/>
      <c r="K17" s="272"/>
      <c r="L17" s="326"/>
      <c r="O17" s="270"/>
    </row>
    <row r="18" spans="2:18" s="269" customFormat="1" ht="22.5" customHeight="1" x14ac:dyDescent="0.35">
      <c r="B18" s="843" t="s">
        <v>279</v>
      </c>
      <c r="C18" s="844" t="s">
        <v>248</v>
      </c>
      <c r="D18" s="550"/>
      <c r="E18" s="540"/>
      <c r="F18" s="550"/>
      <c r="G18" s="1079"/>
      <c r="H18" s="784"/>
      <c r="I18" s="1079"/>
      <c r="J18" s="783"/>
      <c r="K18" s="272"/>
      <c r="L18" s="326"/>
      <c r="O18" s="270"/>
    </row>
    <row r="19" spans="2:18" s="269" customFormat="1" ht="22.5" customHeight="1" x14ac:dyDescent="0.35">
      <c r="B19" s="843" t="s">
        <v>280</v>
      </c>
      <c r="C19" s="844" t="s">
        <v>249</v>
      </c>
      <c r="D19" s="552"/>
      <c r="E19" s="541"/>
      <c r="F19" s="552"/>
      <c r="G19" s="1079"/>
      <c r="H19" s="784"/>
      <c r="I19" s="1079"/>
      <c r="J19" s="783"/>
      <c r="K19" s="272"/>
      <c r="L19" s="326"/>
      <c r="O19" s="270"/>
    </row>
    <row r="20" spans="2:18" s="269" customFormat="1" ht="22.5" customHeight="1" x14ac:dyDescent="0.35">
      <c r="B20" s="1096" t="s">
        <v>31</v>
      </c>
      <c r="C20" s="1096" t="s">
        <v>191</v>
      </c>
      <c r="D20" s="552"/>
      <c r="E20" s="541"/>
      <c r="F20" s="552"/>
      <c r="G20" s="1106"/>
      <c r="H20" s="786"/>
      <c r="I20" s="1106"/>
      <c r="J20" s="785"/>
      <c r="K20" s="273"/>
      <c r="L20" s="327"/>
      <c r="O20" s="270"/>
    </row>
    <row r="21" spans="2:18" s="269" customFormat="1" ht="22.5" customHeight="1" x14ac:dyDescent="0.35">
      <c r="B21" s="1096" t="s">
        <v>32</v>
      </c>
      <c r="C21" s="1096" t="s">
        <v>192</v>
      </c>
      <c r="D21" s="550"/>
      <c r="E21" s="540"/>
      <c r="F21" s="550"/>
      <c r="G21" s="1106"/>
      <c r="H21" s="786"/>
      <c r="I21" s="1106"/>
      <c r="J21" s="785"/>
      <c r="K21" s="273"/>
      <c r="L21" s="327"/>
      <c r="O21" s="270"/>
      <c r="P21" s="270"/>
      <c r="Q21" s="270"/>
      <c r="R21" s="270"/>
    </row>
    <row r="22" spans="2:18" s="269" customFormat="1" ht="22.5" customHeight="1" x14ac:dyDescent="0.35">
      <c r="B22" s="1096" t="s">
        <v>33</v>
      </c>
      <c r="C22" s="1097" t="s">
        <v>193</v>
      </c>
      <c r="D22" s="550"/>
      <c r="E22" s="540"/>
      <c r="F22" s="550"/>
      <c r="G22" s="1079"/>
      <c r="H22" s="784"/>
      <c r="I22" s="1079"/>
      <c r="J22" s="783"/>
      <c r="K22" s="272"/>
      <c r="L22" s="326"/>
      <c r="O22" s="270"/>
      <c r="P22" s="270"/>
      <c r="Q22" s="270"/>
      <c r="R22" s="270"/>
    </row>
    <row r="23" spans="2:18" s="269" customFormat="1" ht="22.5" customHeight="1" x14ac:dyDescent="0.35">
      <c r="B23" s="1097" t="s">
        <v>34</v>
      </c>
      <c r="C23" s="1097" t="s">
        <v>194</v>
      </c>
      <c r="D23" s="552"/>
      <c r="E23" s="541"/>
      <c r="F23" s="552"/>
      <c r="G23" s="1106"/>
      <c r="H23" s="786"/>
      <c r="I23" s="1106"/>
      <c r="J23" s="785"/>
      <c r="K23" s="273"/>
      <c r="L23" s="327"/>
      <c r="O23" s="270"/>
      <c r="P23" s="270"/>
      <c r="Q23" s="270"/>
      <c r="R23" s="270"/>
    </row>
    <row r="24" spans="2:18" s="269" customFormat="1" ht="22.5" customHeight="1" x14ac:dyDescent="0.35">
      <c r="B24" s="1097" t="s">
        <v>35</v>
      </c>
      <c r="C24" s="1096" t="s">
        <v>195</v>
      </c>
      <c r="D24" s="552"/>
      <c r="E24" s="541"/>
      <c r="F24" s="552"/>
      <c r="G24" s="1079"/>
      <c r="H24" s="784"/>
      <c r="I24" s="1079"/>
      <c r="J24" s="783"/>
      <c r="K24" s="272"/>
      <c r="L24" s="326"/>
      <c r="O24" s="270"/>
      <c r="P24" s="270"/>
      <c r="Q24" s="270"/>
      <c r="R24" s="270"/>
    </row>
    <row r="25" spans="2:18" s="274" customFormat="1" ht="24" customHeight="1" x14ac:dyDescent="0.3">
      <c r="B25" s="1096" t="s">
        <v>36</v>
      </c>
      <c r="C25" s="1096" t="s">
        <v>196</v>
      </c>
      <c r="D25" s="554"/>
      <c r="E25" s="542"/>
      <c r="F25" s="543"/>
      <c r="G25" s="1085"/>
      <c r="H25" s="787"/>
      <c r="I25" s="1085"/>
      <c r="J25" s="1086"/>
      <c r="K25" s="275"/>
      <c r="L25" s="328"/>
      <c r="P25" s="270"/>
      <c r="Q25" s="270"/>
      <c r="R25" s="270"/>
    </row>
    <row r="26" spans="2:18" s="269" customFormat="1" ht="22.5" customHeight="1" x14ac:dyDescent="0.35">
      <c r="B26" s="1097" t="s">
        <v>37</v>
      </c>
      <c r="C26" s="1097" t="s">
        <v>238</v>
      </c>
      <c r="D26" s="550"/>
      <c r="E26" s="540"/>
      <c r="F26" s="551"/>
      <c r="G26" s="1106"/>
      <c r="H26" s="786"/>
      <c r="I26" s="1106"/>
      <c r="J26" s="785"/>
      <c r="K26" s="273"/>
      <c r="L26" s="327"/>
      <c r="O26" s="270"/>
    </row>
    <row r="27" spans="2:18" s="531" customFormat="1" ht="22.5" customHeight="1" x14ac:dyDescent="0.35">
      <c r="B27" s="1096" t="s">
        <v>38</v>
      </c>
      <c r="C27" s="1097" t="s">
        <v>211</v>
      </c>
      <c r="D27" s="550"/>
      <c r="E27" s="540"/>
      <c r="F27" s="551"/>
      <c r="G27" s="1106"/>
      <c r="H27" s="786"/>
      <c r="I27" s="1106"/>
      <c r="J27" s="785"/>
      <c r="K27" s="533"/>
      <c r="L27" s="534"/>
      <c r="O27" s="532"/>
    </row>
    <row r="28" spans="2:18" s="531" customFormat="1" ht="22.5" customHeight="1" x14ac:dyDescent="0.3">
      <c r="B28" s="1122"/>
      <c r="C28" s="1098" t="s">
        <v>228</v>
      </c>
      <c r="D28" s="1158">
        <v>12</v>
      </c>
      <c r="E28" s="1084">
        <v>0</v>
      </c>
      <c r="F28" s="1083">
        <v>12</v>
      </c>
      <c r="G28" s="1085">
        <v>0</v>
      </c>
      <c r="H28" s="787">
        <v>0</v>
      </c>
      <c r="I28" s="1085">
        <v>0</v>
      </c>
      <c r="J28" s="1086">
        <v>0</v>
      </c>
      <c r="K28" s="1085">
        <v>0</v>
      </c>
      <c r="L28" s="787">
        <v>0</v>
      </c>
      <c r="O28" s="532"/>
    </row>
    <row r="29" spans="2:18" s="531" customFormat="1" ht="22.5" customHeight="1" x14ac:dyDescent="0.35">
      <c r="B29" s="1097" t="s">
        <v>229</v>
      </c>
      <c r="C29" s="1096" t="s">
        <v>189</v>
      </c>
      <c r="D29" s="550">
        <v>12</v>
      </c>
      <c r="E29" s="540"/>
      <c r="F29" s="551">
        <v>12</v>
      </c>
      <c r="G29" s="1106"/>
      <c r="H29" s="786"/>
      <c r="I29" s="1106"/>
      <c r="J29" s="785"/>
      <c r="K29" s="533"/>
      <c r="L29" s="534"/>
      <c r="O29" s="532"/>
    </row>
    <row r="30" spans="2:18" s="269" customFormat="1" ht="22.5" customHeight="1" x14ac:dyDescent="0.35">
      <c r="B30" s="1097" t="s">
        <v>231</v>
      </c>
      <c r="C30" s="1097" t="s">
        <v>198</v>
      </c>
      <c r="D30" s="552"/>
      <c r="E30" s="541"/>
      <c r="F30" s="553"/>
      <c r="G30" s="1106"/>
      <c r="H30" s="786"/>
      <c r="I30" s="1106"/>
      <c r="J30" s="785"/>
      <c r="K30" s="273"/>
      <c r="L30" s="327"/>
      <c r="O30" s="270"/>
    </row>
    <row r="31" spans="2:18" s="269" customFormat="1" ht="22.5" customHeight="1" x14ac:dyDescent="0.3">
      <c r="B31" s="1097"/>
      <c r="C31" s="1097" t="s">
        <v>39</v>
      </c>
      <c r="D31" s="555">
        <v>74</v>
      </c>
      <c r="E31" s="544">
        <v>32</v>
      </c>
      <c r="F31" s="545">
        <v>42</v>
      </c>
      <c r="G31" s="1085">
        <v>0</v>
      </c>
      <c r="H31" s="787">
        <v>0</v>
      </c>
      <c r="I31" s="1085"/>
      <c r="J31" s="1086"/>
      <c r="K31" s="275">
        <v>0</v>
      </c>
      <c r="L31" s="328">
        <v>0</v>
      </c>
      <c r="O31" s="270"/>
    </row>
    <row r="32" spans="2:18" s="277" customFormat="1" ht="22.5" customHeight="1" thickBot="1" x14ac:dyDescent="0.4">
      <c r="B32" s="546"/>
      <c r="C32" s="546" t="s">
        <v>40</v>
      </c>
      <c r="D32" s="556"/>
      <c r="E32" s="547"/>
      <c r="F32" s="557"/>
      <c r="G32" s="1156"/>
      <c r="H32" s="1157"/>
      <c r="I32" s="1156"/>
      <c r="J32" s="1107"/>
      <c r="K32" s="276"/>
      <c r="L32" s="329"/>
      <c r="O32" s="278"/>
    </row>
    <row r="33" spans="2:21" s="269" customFormat="1" ht="45" customHeight="1" thickBot="1" x14ac:dyDescent="0.35">
      <c r="B33" s="1060" t="s">
        <v>282</v>
      </c>
      <c r="C33" s="1061" t="s">
        <v>283</v>
      </c>
      <c r="D33" s="1073">
        <f>SUM(D34:D39)</f>
        <v>64</v>
      </c>
      <c r="E33" s="280">
        <v>0</v>
      </c>
      <c r="F33" s="281">
        <v>0</v>
      </c>
      <c r="G33" s="413">
        <f>SUM(G34:G39)</f>
        <v>26</v>
      </c>
      <c r="H33" s="414">
        <f>SUM(H34:H39)</f>
        <v>10</v>
      </c>
      <c r="I33" s="762">
        <f t="shared" ref="I33:J33" si="0">SUM(I34:I39)</f>
        <v>6</v>
      </c>
      <c r="J33" s="764">
        <f t="shared" si="0"/>
        <v>16</v>
      </c>
      <c r="K33" s="413">
        <f>SUM(K34:K39)</f>
        <v>2</v>
      </c>
      <c r="L33" s="414">
        <f>SUM(L34:L39)</f>
        <v>4</v>
      </c>
      <c r="M33" s="274"/>
      <c r="N33" s="331"/>
      <c r="O33" s="274"/>
      <c r="P33" s="332"/>
      <c r="Q33" s="332"/>
      <c r="R33" s="331"/>
      <c r="S33" s="331"/>
      <c r="T33" s="331"/>
      <c r="U33" s="331"/>
    </row>
    <row r="34" spans="2:21" s="269" customFormat="1" ht="22.5" customHeight="1" x14ac:dyDescent="0.3">
      <c r="B34" s="1001" t="s">
        <v>291</v>
      </c>
      <c r="C34" s="1002" t="str">
        <f t="array" ref="C34:C39">[1]!'!План!R33C3:R38C3'</f>
        <v>Основы философии</v>
      </c>
      <c r="D34" s="820">
        <v>10</v>
      </c>
      <c r="E34" s="284"/>
      <c r="F34" s="285"/>
      <c r="G34" s="1003">
        <v>10</v>
      </c>
      <c r="H34" s="1012"/>
      <c r="I34" s="1013"/>
      <c r="J34" s="723"/>
      <c r="K34" s="376"/>
      <c r="L34" s="377"/>
      <c r="M34" s="333"/>
      <c r="N34" s="334"/>
      <c r="O34" s="333"/>
      <c r="P34" s="335"/>
      <c r="Q34" s="335"/>
      <c r="R34" s="334"/>
      <c r="S34" s="334"/>
      <c r="T34" s="334"/>
      <c r="U34" s="334"/>
    </row>
    <row r="35" spans="2:21" s="269" customFormat="1" ht="22.5" customHeight="1" x14ac:dyDescent="0.3">
      <c r="B35" s="1001" t="s">
        <v>292</v>
      </c>
      <c r="C35" s="1004" t="str">
        <v>История</v>
      </c>
      <c r="D35" s="747">
        <v>10</v>
      </c>
      <c r="E35" s="286"/>
      <c r="F35" s="287"/>
      <c r="G35" s="1008">
        <v>10</v>
      </c>
      <c r="H35" s="1069"/>
      <c r="I35" s="1036"/>
      <c r="J35" s="664"/>
      <c r="K35" s="107"/>
      <c r="L35" s="382"/>
      <c r="M35" s="333"/>
      <c r="N35" s="334"/>
      <c r="O35" s="333"/>
      <c r="P35" s="335"/>
      <c r="Q35" s="335"/>
      <c r="R35" s="334"/>
      <c r="S35" s="334"/>
      <c r="T35" s="334"/>
      <c r="U35" s="334"/>
    </row>
    <row r="36" spans="2:21" s="269" customFormat="1" ht="22.5" customHeight="1" x14ac:dyDescent="0.3">
      <c r="B36" s="1001" t="s">
        <v>293</v>
      </c>
      <c r="C36" s="1006" t="str">
        <v>Иностранный язык в профессиональной деятельности</v>
      </c>
      <c r="D36" s="747">
        <v>12</v>
      </c>
      <c r="E36" s="286"/>
      <c r="F36" s="287"/>
      <c r="G36" s="999">
        <v>2</v>
      </c>
      <c r="H36" s="1007">
        <v>2</v>
      </c>
      <c r="I36" s="1030">
        <v>2</v>
      </c>
      <c r="J36" s="996">
        <v>4</v>
      </c>
      <c r="K36" s="999">
        <v>2</v>
      </c>
      <c r="L36" s="59"/>
      <c r="M36" s="333"/>
      <c r="N36" s="334"/>
      <c r="O36" s="333"/>
      <c r="P36" s="335"/>
      <c r="Q36" s="335"/>
      <c r="R36" s="334"/>
      <c r="S36" s="334"/>
      <c r="T36" s="334"/>
      <c r="U36" s="334"/>
    </row>
    <row r="37" spans="2:21" s="269" customFormat="1" ht="22.5" customHeight="1" x14ac:dyDescent="0.3">
      <c r="B37" s="1001" t="s">
        <v>294</v>
      </c>
      <c r="C37" s="1006" t="str">
        <v>Физическая культура</v>
      </c>
      <c r="D37" s="747">
        <v>22</v>
      </c>
      <c r="E37" s="286"/>
      <c r="F37" s="287"/>
      <c r="G37" s="999">
        <v>4</v>
      </c>
      <c r="H37" s="1007">
        <v>8</v>
      </c>
      <c r="I37" s="1030">
        <v>4</v>
      </c>
      <c r="J37" s="996">
        <v>6</v>
      </c>
      <c r="K37" s="107"/>
      <c r="L37" s="59"/>
      <c r="M37" s="333"/>
      <c r="N37" s="334"/>
      <c r="O37" s="333"/>
      <c r="P37" s="335"/>
      <c r="Q37" s="335"/>
      <c r="R37" s="334"/>
      <c r="S37" s="334"/>
      <c r="T37" s="334"/>
      <c r="U37" s="334"/>
    </row>
    <row r="38" spans="2:21" s="269" customFormat="1" ht="22.5" customHeight="1" x14ac:dyDescent="0.3">
      <c r="B38" s="1001" t="s">
        <v>295</v>
      </c>
      <c r="C38" s="1006" t="str">
        <v>Психология общения</v>
      </c>
      <c r="D38" s="747">
        <v>6</v>
      </c>
      <c r="E38" s="289"/>
      <c r="F38" s="304"/>
      <c r="G38" s="999"/>
      <c r="H38" s="1000"/>
      <c r="I38" s="997"/>
      <c r="J38" s="1121">
        <v>6</v>
      </c>
      <c r="K38" s="54"/>
      <c r="L38" s="382"/>
      <c r="M38" s="333"/>
      <c r="N38" s="334"/>
      <c r="O38" s="333"/>
      <c r="P38" s="335"/>
      <c r="Q38" s="335"/>
      <c r="R38" s="334"/>
      <c r="S38" s="334"/>
      <c r="T38" s="334"/>
      <c r="U38" s="334"/>
    </row>
    <row r="39" spans="2:21" s="269" customFormat="1" ht="22.5" customHeight="1" x14ac:dyDescent="0.3">
      <c r="B39" s="1001" t="s">
        <v>296</v>
      </c>
      <c r="C39" s="1006" t="str">
        <v>Основы предпринимательской деятельности</v>
      </c>
      <c r="D39" s="747">
        <v>4</v>
      </c>
      <c r="E39" s="289"/>
      <c r="F39" s="304"/>
      <c r="G39" s="999"/>
      <c r="H39" s="1000"/>
      <c r="I39" s="997"/>
      <c r="J39" s="1121"/>
      <c r="K39" s="54"/>
      <c r="L39" s="382">
        <v>4</v>
      </c>
      <c r="M39" s="333"/>
      <c r="N39" s="334"/>
      <c r="O39" s="333"/>
      <c r="P39" s="335"/>
      <c r="Q39" s="335"/>
      <c r="R39" s="334"/>
      <c r="S39" s="334"/>
      <c r="T39" s="334"/>
      <c r="U39" s="334"/>
    </row>
    <row r="40" spans="2:21" s="277" customFormat="1" ht="22.5" customHeight="1" thickBot="1" x14ac:dyDescent="0.35">
      <c r="B40" s="290"/>
      <c r="C40" s="291" t="s">
        <v>40</v>
      </c>
      <c r="D40" s="367"/>
      <c r="E40" s="292"/>
      <c r="F40" s="295"/>
      <c r="G40" s="1160"/>
      <c r="H40" s="1161"/>
      <c r="I40" s="1159"/>
      <c r="J40" s="1150"/>
      <c r="K40" s="292"/>
      <c r="L40" s="295"/>
      <c r="M40" s="278"/>
      <c r="N40" s="270"/>
      <c r="O40" s="278"/>
      <c r="P40" s="332"/>
      <c r="Q40" s="332"/>
      <c r="R40" s="331"/>
      <c r="S40" s="331"/>
      <c r="T40" s="331"/>
      <c r="U40" s="331"/>
    </row>
    <row r="41" spans="2:21" s="756" customFormat="1" ht="45" customHeight="1" thickBot="1" x14ac:dyDescent="0.35">
      <c r="B41" s="1057" t="s">
        <v>284</v>
      </c>
      <c r="C41" s="1058" t="s">
        <v>285</v>
      </c>
      <c r="D41" s="1073">
        <f t="shared" ref="D41" si="1">SUM(D42:D44)</f>
        <v>26</v>
      </c>
      <c r="E41" s="762">
        <v>0</v>
      </c>
      <c r="F41" s="763">
        <v>0</v>
      </c>
      <c r="G41" s="762">
        <f>SUM(G42:G44)</f>
        <v>16</v>
      </c>
      <c r="H41" s="764">
        <f>SUM(H42:H44)</f>
        <v>4</v>
      </c>
      <c r="I41" s="762">
        <f t="shared" ref="I41:J41" si="2">SUM(I42:I44)</f>
        <v>0</v>
      </c>
      <c r="J41" s="763">
        <f t="shared" si="2"/>
        <v>6</v>
      </c>
      <c r="K41" s="823">
        <f>SUM(K42:K47)</f>
        <v>0</v>
      </c>
      <c r="L41" s="824">
        <f>SUM(L42:L45)</f>
        <v>0</v>
      </c>
      <c r="M41" s="758"/>
      <c r="N41" s="789"/>
      <c r="O41" s="758"/>
      <c r="P41" s="790"/>
      <c r="Q41" s="790"/>
      <c r="R41" s="789"/>
      <c r="S41" s="789"/>
      <c r="T41" s="789"/>
      <c r="U41" s="789"/>
    </row>
    <row r="42" spans="2:21" s="756" customFormat="1" ht="22.5" customHeight="1" x14ac:dyDescent="0.3">
      <c r="B42" s="1001" t="s">
        <v>288</v>
      </c>
      <c r="C42" s="1162" t="s">
        <v>197</v>
      </c>
      <c r="D42" s="977">
        <v>12</v>
      </c>
      <c r="E42" s="1046"/>
      <c r="F42" s="765"/>
      <c r="G42" s="1003">
        <v>12</v>
      </c>
      <c r="H42" s="1012"/>
      <c r="I42" s="1013"/>
      <c r="J42" s="723"/>
      <c r="K42" s="1070"/>
      <c r="L42" s="1051"/>
      <c r="M42" s="791"/>
      <c r="N42" s="792"/>
      <c r="O42" s="791"/>
      <c r="P42" s="793"/>
      <c r="Q42" s="793"/>
      <c r="R42" s="792"/>
      <c r="S42" s="792"/>
      <c r="T42" s="792"/>
      <c r="U42" s="792"/>
    </row>
    <row r="43" spans="2:21" s="756" customFormat="1" ht="22.5" customHeight="1" x14ac:dyDescent="0.3">
      <c r="B43" s="1001" t="s">
        <v>289</v>
      </c>
      <c r="C43" s="1064" t="s">
        <v>286</v>
      </c>
      <c r="D43" s="978">
        <v>6</v>
      </c>
      <c r="E43" s="766"/>
      <c r="F43" s="767"/>
      <c r="G43" s="1008"/>
      <c r="H43" s="1069"/>
      <c r="I43" s="1036"/>
      <c r="J43" s="664">
        <v>6</v>
      </c>
      <c r="K43" s="999"/>
      <c r="L43" s="1000"/>
      <c r="M43" s="791"/>
      <c r="N43" s="792"/>
      <c r="O43" s="791"/>
      <c r="P43" s="793"/>
      <c r="Q43" s="793"/>
      <c r="R43" s="792"/>
      <c r="S43" s="792"/>
      <c r="T43" s="792"/>
      <c r="U43" s="792"/>
    </row>
    <row r="44" spans="2:21" s="756" customFormat="1" ht="22.5" customHeight="1" x14ac:dyDescent="0.3">
      <c r="B44" s="995" t="s">
        <v>290</v>
      </c>
      <c r="C44" s="995" t="s">
        <v>287</v>
      </c>
      <c r="D44" s="978">
        <v>8</v>
      </c>
      <c r="E44" s="766"/>
      <c r="F44" s="767"/>
      <c r="G44" s="999">
        <v>4</v>
      </c>
      <c r="H44" s="1007">
        <v>4</v>
      </c>
      <c r="I44" s="1030"/>
      <c r="J44" s="996"/>
      <c r="K44" s="999"/>
      <c r="L44" s="1007"/>
      <c r="M44" s="791"/>
      <c r="N44" s="792"/>
      <c r="O44" s="791"/>
      <c r="P44" s="793"/>
      <c r="Q44" s="793"/>
      <c r="R44" s="792"/>
      <c r="S44" s="792"/>
      <c r="T44" s="792"/>
      <c r="U44" s="792"/>
    </row>
    <row r="45" spans="2:21" s="759" customFormat="1" ht="22.5" customHeight="1" thickBot="1" x14ac:dyDescent="0.4">
      <c r="B45" s="1087"/>
      <c r="C45" s="1163" t="s">
        <v>40</v>
      </c>
      <c r="D45" s="1110"/>
      <c r="E45" s="1111"/>
      <c r="F45" s="1107"/>
      <c r="G45" s="1156"/>
      <c r="H45" s="1157"/>
      <c r="I45" s="1156"/>
      <c r="J45" s="1107"/>
      <c r="K45" s="1111"/>
      <c r="L45" s="788"/>
      <c r="O45" s="760"/>
    </row>
    <row r="46" spans="2:21" s="270" customFormat="1" ht="45" customHeight="1" thickBot="1" x14ac:dyDescent="0.35">
      <c r="B46" s="1057" t="s">
        <v>41</v>
      </c>
      <c r="C46" s="1058" t="s">
        <v>42</v>
      </c>
      <c r="D46" s="802">
        <f t="shared" ref="D46" si="3">SUM(D47:D56)</f>
        <v>200</v>
      </c>
      <c r="E46" s="280">
        <v>0</v>
      </c>
      <c r="F46" s="282">
        <v>0</v>
      </c>
      <c r="G46" s="762">
        <f>SUM(G47:G56)</f>
        <v>60</v>
      </c>
      <c r="H46" s="824">
        <f>SUM(H47:H56)</f>
        <v>58</v>
      </c>
      <c r="I46" s="774">
        <f t="shared" ref="I46:J46" si="4">SUM(I47:I56)</f>
        <v>60</v>
      </c>
      <c r="J46" s="764">
        <f t="shared" si="4"/>
        <v>12</v>
      </c>
      <c r="K46" s="280">
        <f>SUM(K49:K56)</f>
        <v>0</v>
      </c>
      <c r="L46" s="282">
        <f>SUM(L47:L56)</f>
        <v>10</v>
      </c>
      <c r="M46" s="274"/>
      <c r="N46" s="331"/>
      <c r="O46" s="274"/>
      <c r="P46" s="335"/>
      <c r="Q46" s="335"/>
      <c r="R46" s="334"/>
      <c r="S46" s="334"/>
      <c r="T46" s="334"/>
      <c r="U46" s="334"/>
    </row>
    <row r="47" spans="2:21" s="270" customFormat="1" ht="23.25" customHeight="1" x14ac:dyDescent="0.3">
      <c r="B47" s="1015" t="s">
        <v>43</v>
      </c>
      <c r="C47" s="803" t="s">
        <v>305</v>
      </c>
      <c r="D47" s="746">
        <v>12</v>
      </c>
      <c r="E47" s="286"/>
      <c r="F47" s="287"/>
      <c r="G47" s="1017">
        <v>4</v>
      </c>
      <c r="H47" s="1031">
        <v>8</v>
      </c>
      <c r="I47" s="1047"/>
      <c r="J47" s="848"/>
      <c r="K47" s="390"/>
      <c r="L47" s="389"/>
      <c r="N47" s="334"/>
      <c r="P47" s="335"/>
      <c r="Q47" s="335"/>
      <c r="R47" s="334"/>
      <c r="S47" s="334"/>
      <c r="T47" s="334"/>
      <c r="U47" s="334"/>
    </row>
    <row r="48" spans="2:21" s="270" customFormat="1" ht="23.25" customHeight="1" x14ac:dyDescent="0.3">
      <c r="B48" s="1018" t="s">
        <v>44</v>
      </c>
      <c r="C48" s="804" t="s">
        <v>306</v>
      </c>
      <c r="D48" s="747">
        <v>10</v>
      </c>
      <c r="E48" s="286"/>
      <c r="F48" s="287"/>
      <c r="G48" s="1021"/>
      <c r="H48" s="1024"/>
      <c r="I48" s="1049"/>
      <c r="J48" s="670"/>
      <c r="K48" s="391"/>
      <c r="L48" s="392">
        <v>10</v>
      </c>
      <c r="N48" s="334"/>
      <c r="P48" s="335"/>
      <c r="Q48" s="335"/>
      <c r="R48" s="334"/>
      <c r="S48" s="334"/>
      <c r="T48" s="334"/>
      <c r="U48" s="334"/>
    </row>
    <row r="49" spans="2:21" s="270" customFormat="1" ht="23.25" customHeight="1" x14ac:dyDescent="0.3">
      <c r="B49" s="1018" t="s">
        <v>45</v>
      </c>
      <c r="C49" s="804" t="s">
        <v>307</v>
      </c>
      <c r="D49" s="747">
        <v>30</v>
      </c>
      <c r="E49" s="286"/>
      <c r="F49" s="287"/>
      <c r="G49" s="1021">
        <v>14</v>
      </c>
      <c r="H49" s="1020">
        <v>16</v>
      </c>
      <c r="I49" s="1033"/>
      <c r="J49" s="1048"/>
      <c r="K49" s="391"/>
      <c r="L49" s="392"/>
      <c r="N49" s="334"/>
      <c r="P49" s="335"/>
      <c r="Q49" s="335"/>
      <c r="R49" s="334"/>
      <c r="S49" s="334"/>
      <c r="T49" s="334"/>
      <c r="U49" s="334"/>
    </row>
    <row r="50" spans="2:21" s="757" customFormat="1" ht="23.25" customHeight="1" x14ac:dyDescent="0.3">
      <c r="B50" s="1018" t="s">
        <v>46</v>
      </c>
      <c r="C50" s="804" t="s">
        <v>308</v>
      </c>
      <c r="D50" s="747">
        <v>66</v>
      </c>
      <c r="E50" s="1014"/>
      <c r="F50" s="770"/>
      <c r="G50" s="1025">
        <v>20</v>
      </c>
      <c r="H50" s="1020">
        <v>20</v>
      </c>
      <c r="I50" s="1033">
        <v>20</v>
      </c>
      <c r="J50" s="1048">
        <v>6</v>
      </c>
      <c r="K50" s="1021"/>
      <c r="L50" s="1020"/>
      <c r="N50" s="792"/>
      <c r="P50" s="793"/>
      <c r="Q50" s="793"/>
      <c r="R50" s="792"/>
      <c r="S50" s="792"/>
      <c r="T50" s="792"/>
      <c r="U50" s="792"/>
    </row>
    <row r="51" spans="2:21" s="757" customFormat="1" ht="23.25" customHeight="1" x14ac:dyDescent="0.3">
      <c r="B51" s="1018" t="s">
        <v>47</v>
      </c>
      <c r="C51" s="804" t="s">
        <v>309</v>
      </c>
      <c r="D51" s="747">
        <v>8</v>
      </c>
      <c r="E51" s="1014"/>
      <c r="F51" s="770"/>
      <c r="G51" s="1025">
        <v>4</v>
      </c>
      <c r="H51" s="1020">
        <v>4</v>
      </c>
      <c r="I51" s="1033"/>
      <c r="J51" s="1048"/>
      <c r="K51" s="1021"/>
      <c r="L51" s="1020"/>
      <c r="N51" s="792"/>
      <c r="P51" s="793"/>
      <c r="Q51" s="793"/>
      <c r="R51" s="792"/>
      <c r="S51" s="792"/>
      <c r="T51" s="792"/>
      <c r="U51" s="792"/>
    </row>
    <row r="52" spans="2:21" s="757" customFormat="1" ht="23.25" customHeight="1" x14ac:dyDescent="0.3">
      <c r="B52" s="1018" t="s">
        <v>205</v>
      </c>
      <c r="C52" s="804" t="s">
        <v>310</v>
      </c>
      <c r="D52" s="747">
        <v>6</v>
      </c>
      <c r="E52" s="1014"/>
      <c r="F52" s="770"/>
      <c r="G52" s="1025">
        <v>6</v>
      </c>
      <c r="H52" s="1020"/>
      <c r="I52" s="1033"/>
      <c r="J52" s="1048"/>
      <c r="K52" s="1021"/>
      <c r="L52" s="1020"/>
      <c r="N52" s="792"/>
      <c r="P52" s="793"/>
      <c r="Q52" s="793"/>
      <c r="R52" s="792"/>
      <c r="S52" s="792"/>
      <c r="T52" s="792"/>
      <c r="U52" s="792"/>
    </row>
    <row r="53" spans="2:21" s="757" customFormat="1" ht="23.25" customHeight="1" x14ac:dyDescent="0.3">
      <c r="B53" s="1018" t="s">
        <v>301</v>
      </c>
      <c r="C53" s="804" t="s">
        <v>206</v>
      </c>
      <c r="D53" s="747"/>
      <c r="E53" s="1014"/>
      <c r="F53" s="770"/>
      <c r="G53" s="1025"/>
      <c r="H53" s="1020"/>
      <c r="I53" s="1033"/>
      <c r="J53" s="1048"/>
      <c r="K53" s="1021"/>
      <c r="L53" s="1020"/>
      <c r="N53" s="792"/>
      <c r="P53" s="793"/>
      <c r="Q53" s="793"/>
      <c r="R53" s="792"/>
      <c r="S53" s="792"/>
      <c r="T53" s="792"/>
      <c r="U53" s="792"/>
    </row>
    <row r="54" spans="2:21" s="270" customFormat="1" ht="23.25" customHeight="1" x14ac:dyDescent="0.3">
      <c r="B54" s="1018" t="s">
        <v>302</v>
      </c>
      <c r="C54" s="804" t="s">
        <v>381</v>
      </c>
      <c r="D54" s="747">
        <v>26</v>
      </c>
      <c r="E54" s="283"/>
      <c r="F54" s="294"/>
      <c r="G54" s="1025"/>
      <c r="H54" s="1020"/>
      <c r="I54" s="1033">
        <v>20</v>
      </c>
      <c r="J54" s="1048">
        <v>6</v>
      </c>
      <c r="K54" s="391"/>
      <c r="L54" s="392"/>
      <c r="N54" s="334"/>
      <c r="P54" s="335"/>
      <c r="Q54" s="335"/>
      <c r="R54" s="334"/>
      <c r="S54" s="334"/>
      <c r="T54" s="334"/>
      <c r="U54" s="334"/>
    </row>
    <row r="55" spans="2:21" s="270" customFormat="1" ht="23.25" customHeight="1" x14ac:dyDescent="0.3">
      <c r="B55" s="1018" t="s">
        <v>303</v>
      </c>
      <c r="C55" s="804" t="s">
        <v>379</v>
      </c>
      <c r="D55" s="747">
        <v>20</v>
      </c>
      <c r="E55" s="283"/>
      <c r="F55" s="294"/>
      <c r="G55" s="1021"/>
      <c r="H55" s="1020"/>
      <c r="I55" s="1033">
        <v>20</v>
      </c>
      <c r="J55" s="1048"/>
      <c r="K55" s="391"/>
      <c r="L55" s="392"/>
      <c r="N55" s="334"/>
      <c r="P55" s="335"/>
      <c r="Q55" s="335"/>
      <c r="R55" s="334"/>
      <c r="S55" s="334"/>
      <c r="T55" s="334"/>
      <c r="U55" s="334"/>
    </row>
    <row r="56" spans="2:21" s="438" customFormat="1" ht="23.25" customHeight="1" x14ac:dyDescent="0.3">
      <c r="B56" s="1018" t="s">
        <v>304</v>
      </c>
      <c r="C56" s="804" t="s">
        <v>380</v>
      </c>
      <c r="D56" s="805">
        <v>22</v>
      </c>
      <c r="E56" s="283"/>
      <c r="F56" s="294"/>
      <c r="G56" s="1021">
        <v>12</v>
      </c>
      <c r="H56" s="1020">
        <v>10</v>
      </c>
      <c r="I56" s="1033"/>
      <c r="J56" s="1048"/>
      <c r="K56" s="391"/>
      <c r="L56" s="392"/>
      <c r="N56" s="334"/>
      <c r="P56" s="335"/>
      <c r="Q56" s="335"/>
      <c r="R56" s="334"/>
      <c r="S56" s="334"/>
      <c r="T56" s="334"/>
      <c r="U56" s="334"/>
    </row>
    <row r="57" spans="2:21" s="269" customFormat="1" ht="24.75" customHeight="1" thickBot="1" x14ac:dyDescent="0.35">
      <c r="B57" s="290"/>
      <c r="C57" s="291" t="s">
        <v>40</v>
      </c>
      <c r="D57" s="338"/>
      <c r="E57" s="292"/>
      <c r="F57" s="295"/>
      <c r="G57" s="1164"/>
      <c r="H57" s="1161"/>
      <c r="I57" s="1159"/>
      <c r="J57" s="1150"/>
      <c r="K57" s="292"/>
      <c r="L57" s="295"/>
      <c r="N57" s="334"/>
      <c r="O57" s="270"/>
      <c r="P57" s="332"/>
      <c r="Q57" s="332"/>
      <c r="R57" s="331"/>
      <c r="S57" s="331"/>
      <c r="T57" s="331"/>
      <c r="U57" s="331"/>
    </row>
    <row r="58" spans="2:21" s="269" customFormat="1" ht="45.75" customHeight="1" thickBot="1" x14ac:dyDescent="0.35">
      <c r="B58" s="296" t="s">
        <v>48</v>
      </c>
      <c r="C58" s="279" t="s">
        <v>49</v>
      </c>
      <c r="D58" s="330">
        <f>SUM(D59)</f>
        <v>265</v>
      </c>
      <c r="E58" s="280">
        <v>0</v>
      </c>
      <c r="F58" s="282">
        <v>0</v>
      </c>
      <c r="G58" s="762">
        <f t="shared" ref="G58:J58" si="5">SUM(G59)</f>
        <v>0</v>
      </c>
      <c r="H58" s="824">
        <f t="shared" si="5"/>
        <v>42</v>
      </c>
      <c r="I58" s="762">
        <f t="shared" si="5"/>
        <v>36</v>
      </c>
      <c r="J58" s="764">
        <f t="shared" si="5"/>
        <v>68</v>
      </c>
      <c r="K58" s="280">
        <f>SUM(K59)</f>
        <v>79</v>
      </c>
      <c r="L58" s="282">
        <f>SUM(L59)</f>
        <v>40</v>
      </c>
      <c r="N58" s="334"/>
      <c r="O58" s="274"/>
      <c r="P58" s="335"/>
      <c r="Q58" s="335"/>
      <c r="R58" s="334"/>
      <c r="S58" s="334"/>
      <c r="T58" s="334"/>
      <c r="U58" s="334"/>
    </row>
    <row r="59" spans="2:21" s="269" customFormat="1" ht="50.25" customHeight="1" thickBot="1" x14ac:dyDescent="0.35">
      <c r="B59" s="297" t="s">
        <v>50</v>
      </c>
      <c r="C59" s="298" t="s">
        <v>51</v>
      </c>
      <c r="D59" s="339">
        <f>SUM(D60,D67,D73,D82,D78)</f>
        <v>265</v>
      </c>
      <c r="E59" s="299">
        <v>0</v>
      </c>
      <c r="F59" s="300">
        <v>0</v>
      </c>
      <c r="G59" s="1165">
        <f>SUM(G60,G67,G73,G82)</f>
        <v>0</v>
      </c>
      <c r="H59" s="1166">
        <f>SUM(H60,H67,H73,H82)</f>
        <v>42</v>
      </c>
      <c r="I59" s="1165">
        <f>SUM(I60,I67,I73,I82)</f>
        <v>36</v>
      </c>
      <c r="J59" s="1173">
        <f>SUM(J60,J67,J73,J82)</f>
        <v>68</v>
      </c>
      <c r="K59" s="1194">
        <f>SUM(K60,K67,K73,K82,K78)</f>
        <v>79</v>
      </c>
      <c r="L59" s="300">
        <f>SUM(L60,L67,L73,L82)</f>
        <v>40</v>
      </c>
      <c r="O59" s="270"/>
      <c r="P59" s="335"/>
      <c r="Q59" s="335"/>
      <c r="R59" s="334"/>
      <c r="S59" s="334"/>
      <c r="T59" s="334"/>
      <c r="U59" s="334"/>
    </row>
    <row r="60" spans="2:21" s="269" customFormat="1" ht="45.75" customHeight="1" thickBot="1" x14ac:dyDescent="0.35">
      <c r="B60" s="809" t="s">
        <v>52</v>
      </c>
      <c r="C60" s="769" t="s">
        <v>313</v>
      </c>
      <c r="D60" s="1114">
        <f t="shared" ref="D60" si="6">SUM(D61:D63)</f>
        <v>80</v>
      </c>
      <c r="E60" s="280">
        <v>0</v>
      </c>
      <c r="F60" s="282">
        <v>0</v>
      </c>
      <c r="G60" s="762">
        <f t="shared" ref="G60" si="7">SUM(G61:G61)</f>
        <v>0</v>
      </c>
      <c r="H60" s="824">
        <f>SUM(H61:H63)</f>
        <v>26</v>
      </c>
      <c r="I60" s="762">
        <f t="shared" ref="I60:J60" si="8">SUM(I61:I63)</f>
        <v>26</v>
      </c>
      <c r="J60" s="764">
        <f t="shared" si="8"/>
        <v>28</v>
      </c>
      <c r="K60" s="280">
        <f>SUM(K61:K63)</f>
        <v>0</v>
      </c>
      <c r="L60" s="282">
        <f>SUM(L61:L63)</f>
        <v>0</v>
      </c>
      <c r="N60" s="331"/>
      <c r="O60" s="270"/>
      <c r="P60" s="335"/>
      <c r="Q60" s="335"/>
      <c r="R60" s="334"/>
      <c r="S60" s="334"/>
      <c r="T60" s="334"/>
      <c r="U60" s="334"/>
    </row>
    <row r="61" spans="2:21" s="269" customFormat="1" ht="34.5" customHeight="1" x14ac:dyDescent="0.3">
      <c r="B61" s="1028" t="s">
        <v>213</v>
      </c>
      <c r="C61" s="810" t="s">
        <v>317</v>
      </c>
      <c r="D61" s="816">
        <v>42</v>
      </c>
      <c r="E61" s="284"/>
      <c r="F61" s="285"/>
      <c r="G61" s="1017"/>
      <c r="H61" s="1031">
        <v>20</v>
      </c>
      <c r="I61" s="1017">
        <v>20</v>
      </c>
      <c r="J61" s="848">
        <v>2</v>
      </c>
      <c r="K61" s="390"/>
      <c r="L61" s="389"/>
      <c r="N61" s="334"/>
      <c r="O61" s="270"/>
      <c r="P61" s="335"/>
      <c r="Q61" s="335"/>
      <c r="R61" s="334"/>
      <c r="S61" s="334"/>
      <c r="T61" s="334"/>
      <c r="U61" s="334"/>
    </row>
    <row r="62" spans="2:21" s="756" customFormat="1" ht="34.5" customHeight="1" x14ac:dyDescent="0.3">
      <c r="B62" s="1028" t="s">
        <v>214</v>
      </c>
      <c r="C62" s="810" t="s">
        <v>318</v>
      </c>
      <c r="D62" s="816">
        <v>30</v>
      </c>
      <c r="E62" s="1014"/>
      <c r="F62" s="770"/>
      <c r="G62" s="1116"/>
      <c r="H62" s="1031">
        <v>6</v>
      </c>
      <c r="I62" s="1017">
        <v>6</v>
      </c>
      <c r="J62" s="848">
        <v>18</v>
      </c>
      <c r="K62" s="1017"/>
      <c r="L62" s="1031"/>
      <c r="N62" s="792"/>
      <c r="O62" s="757"/>
      <c r="P62" s="793"/>
      <c r="Q62" s="793"/>
      <c r="R62" s="792"/>
      <c r="S62" s="792"/>
      <c r="T62" s="792"/>
      <c r="U62" s="792"/>
    </row>
    <row r="63" spans="2:21" s="269" customFormat="1" ht="40.5" customHeight="1" x14ac:dyDescent="0.3">
      <c r="B63" s="1028" t="s">
        <v>316</v>
      </c>
      <c r="C63" s="810" t="s">
        <v>319</v>
      </c>
      <c r="D63" s="816">
        <v>8</v>
      </c>
      <c r="E63" s="283"/>
      <c r="F63" s="294"/>
      <c r="G63" s="1116"/>
      <c r="H63" s="1031"/>
      <c r="I63" s="1017"/>
      <c r="J63" s="848">
        <v>8</v>
      </c>
      <c r="K63" s="390"/>
      <c r="L63" s="389"/>
      <c r="N63" s="334"/>
      <c r="O63" s="270"/>
      <c r="P63" s="335"/>
      <c r="Q63" s="335"/>
      <c r="R63" s="334"/>
      <c r="S63" s="334"/>
      <c r="T63" s="334"/>
      <c r="U63" s="334"/>
    </row>
    <row r="64" spans="2:21" s="269" customFormat="1" ht="41.25" customHeight="1" x14ac:dyDescent="0.3">
      <c r="B64" s="1029" t="s">
        <v>53</v>
      </c>
      <c r="C64" s="1006" t="s">
        <v>314</v>
      </c>
      <c r="D64" s="336"/>
      <c r="E64" s="286"/>
      <c r="F64" s="287"/>
      <c r="G64" s="775"/>
      <c r="H64" s="1167"/>
      <c r="I64" s="775"/>
      <c r="J64" s="1151"/>
      <c r="K64" s="303"/>
      <c r="L64" s="301"/>
      <c r="N64" s="334"/>
      <c r="O64" s="274"/>
      <c r="P64" s="335"/>
      <c r="Q64" s="335"/>
      <c r="R64" s="334"/>
      <c r="S64" s="334"/>
      <c r="T64" s="334"/>
      <c r="U64" s="334"/>
    </row>
    <row r="65" spans="2:21" s="269" customFormat="1" ht="45" customHeight="1" x14ac:dyDescent="0.3">
      <c r="B65" s="1029" t="s">
        <v>54</v>
      </c>
      <c r="C65" s="1006" t="s">
        <v>315</v>
      </c>
      <c r="D65" s="336"/>
      <c r="E65" s="286"/>
      <c r="F65" s="287"/>
      <c r="G65" s="775"/>
      <c r="H65" s="768"/>
      <c r="I65" s="1172"/>
      <c r="J65" s="757"/>
      <c r="K65" s="302"/>
      <c r="L65" s="288"/>
      <c r="N65" s="334"/>
      <c r="O65" s="270"/>
      <c r="P65" s="335"/>
      <c r="Q65" s="335"/>
      <c r="R65" s="334"/>
      <c r="S65" s="334"/>
      <c r="T65" s="334"/>
      <c r="U65" s="334"/>
    </row>
    <row r="66" spans="2:21" s="269" customFormat="1" ht="24.75" customHeight="1" thickBot="1" x14ac:dyDescent="0.35">
      <c r="B66" s="102"/>
      <c r="C66" s="51" t="s">
        <v>55</v>
      </c>
      <c r="D66" s="337"/>
      <c r="E66" s="289"/>
      <c r="F66" s="304"/>
      <c r="G66" s="833"/>
      <c r="H66" s="1161"/>
      <c r="I66" s="1091"/>
      <c r="J66" s="1150"/>
      <c r="K66" s="305"/>
      <c r="L66" s="295"/>
      <c r="M66" s="1419"/>
      <c r="N66" s="274"/>
      <c r="O66" s="270"/>
      <c r="P66" s="335"/>
      <c r="Q66" s="335"/>
      <c r="R66" s="334"/>
      <c r="S66" s="334"/>
      <c r="T66" s="334"/>
      <c r="U66" s="334"/>
    </row>
    <row r="67" spans="2:21" s="269" customFormat="1" ht="71.25" customHeight="1" thickBot="1" x14ac:dyDescent="0.35">
      <c r="B67" s="771" t="s">
        <v>56</v>
      </c>
      <c r="C67" s="769" t="s">
        <v>322</v>
      </c>
      <c r="D67" s="1114">
        <f>SUM(D68:D72)</f>
        <v>110</v>
      </c>
      <c r="E67" s="280">
        <v>0</v>
      </c>
      <c r="F67" s="282">
        <v>0</v>
      </c>
      <c r="G67" s="762">
        <f>SUM(G68:G71)</f>
        <v>0</v>
      </c>
      <c r="H67" s="824">
        <f>SUM(H68:H69)</f>
        <v>0</v>
      </c>
      <c r="I67" s="762">
        <f t="shared" ref="I67:J67" si="9">SUM(I68:I69)</f>
        <v>10</v>
      </c>
      <c r="J67" s="764">
        <f t="shared" si="9"/>
        <v>20</v>
      </c>
      <c r="K67" s="280">
        <f>SUM(K68:K69)</f>
        <v>40</v>
      </c>
      <c r="L67" s="282">
        <f>SUM(L68:L69)</f>
        <v>40</v>
      </c>
      <c r="M67" s="1419"/>
      <c r="N67" s="331"/>
      <c r="O67" s="270"/>
      <c r="P67" s="332"/>
      <c r="Q67" s="332"/>
      <c r="R67" s="331"/>
      <c r="S67" s="331"/>
      <c r="T67" s="331"/>
      <c r="U67" s="331"/>
    </row>
    <row r="68" spans="2:21" s="269" customFormat="1" ht="33.75" customHeight="1" x14ac:dyDescent="0.3">
      <c r="B68" s="811" t="s">
        <v>215</v>
      </c>
      <c r="C68" s="812" t="s">
        <v>325</v>
      </c>
      <c r="D68" s="820">
        <v>62</v>
      </c>
      <c r="E68" s="283"/>
      <c r="F68" s="294"/>
      <c r="G68" s="1017"/>
      <c r="H68" s="1031"/>
      <c r="I68" s="1017">
        <v>4</v>
      </c>
      <c r="J68" s="848">
        <v>18</v>
      </c>
      <c r="K68" s="390">
        <v>20</v>
      </c>
      <c r="L68" s="389">
        <v>20</v>
      </c>
      <c r="M68" s="1419"/>
      <c r="N68" s="334"/>
      <c r="O68" s="270"/>
      <c r="P68" s="335"/>
      <c r="Q68" s="335"/>
      <c r="R68" s="334"/>
      <c r="S68" s="334"/>
      <c r="T68" s="334"/>
      <c r="U68" s="334"/>
    </row>
    <row r="69" spans="2:21" s="269" customFormat="1" ht="54" customHeight="1" x14ac:dyDescent="0.3">
      <c r="B69" s="813" t="s">
        <v>216</v>
      </c>
      <c r="C69" s="1002" t="s">
        <v>326</v>
      </c>
      <c r="D69" s="746">
        <v>48</v>
      </c>
      <c r="E69" s="283"/>
      <c r="F69" s="294"/>
      <c r="G69" s="1017"/>
      <c r="H69" s="1031"/>
      <c r="I69" s="1017">
        <v>6</v>
      </c>
      <c r="J69" s="848">
        <v>2</v>
      </c>
      <c r="K69" s="390">
        <v>20</v>
      </c>
      <c r="L69" s="389">
        <v>20</v>
      </c>
      <c r="M69" s="270"/>
      <c r="N69" s="334"/>
      <c r="O69" s="270"/>
      <c r="P69" s="335"/>
      <c r="Q69" s="335"/>
      <c r="R69" s="334"/>
      <c r="S69" s="334"/>
      <c r="T69" s="334"/>
      <c r="U69" s="334"/>
    </row>
    <row r="70" spans="2:21" s="269" customFormat="1" ht="57" customHeight="1" x14ac:dyDescent="0.3">
      <c r="B70" s="814" t="s">
        <v>57</v>
      </c>
      <c r="C70" s="1004" t="s">
        <v>323</v>
      </c>
      <c r="D70" s="336"/>
      <c r="E70" s="286"/>
      <c r="F70" s="287"/>
      <c r="G70" s="775"/>
      <c r="H70" s="1167"/>
      <c r="I70" s="775"/>
      <c r="J70" s="1151"/>
      <c r="K70" s="303"/>
      <c r="L70" s="301"/>
      <c r="M70" s="257"/>
      <c r="N70" s="334"/>
      <c r="O70" s="270"/>
      <c r="P70" s="335"/>
      <c r="Q70" s="335"/>
      <c r="R70" s="334"/>
      <c r="S70" s="334"/>
      <c r="T70" s="334"/>
      <c r="U70" s="334"/>
    </row>
    <row r="71" spans="2:21" s="257" customFormat="1" ht="63.75" customHeight="1" x14ac:dyDescent="0.3">
      <c r="B71" s="814" t="s">
        <v>58</v>
      </c>
      <c r="C71" s="1006" t="s">
        <v>324</v>
      </c>
      <c r="D71" s="336"/>
      <c r="E71" s="286"/>
      <c r="F71" s="287"/>
      <c r="G71" s="775"/>
      <c r="H71" s="1167"/>
      <c r="I71" s="775"/>
      <c r="J71" s="1151"/>
      <c r="K71" s="303"/>
      <c r="L71" s="301"/>
      <c r="M71" s="269"/>
      <c r="N71" s="334"/>
      <c r="O71" s="270"/>
      <c r="P71" s="335"/>
      <c r="Q71" s="335"/>
      <c r="R71" s="334"/>
      <c r="S71" s="334"/>
      <c r="T71" s="334"/>
      <c r="U71" s="334"/>
    </row>
    <row r="72" spans="2:21" s="269" customFormat="1" ht="22.5" customHeight="1" thickBot="1" x14ac:dyDescent="0.35">
      <c r="B72" s="103"/>
      <c r="C72" s="419" t="s">
        <v>55</v>
      </c>
      <c r="D72" s="431"/>
      <c r="E72" s="306"/>
      <c r="F72" s="307"/>
      <c r="G72" s="833"/>
      <c r="H72" s="1168"/>
      <c r="I72" s="833"/>
      <c r="J72" s="1152"/>
      <c r="K72" s="432"/>
      <c r="L72" s="433"/>
      <c r="M72" s="270"/>
      <c r="N72" s="270"/>
      <c r="O72" s="270"/>
      <c r="P72" s="335"/>
      <c r="Q72" s="335"/>
      <c r="R72" s="334"/>
      <c r="S72" s="334"/>
      <c r="T72" s="334"/>
      <c r="U72" s="334"/>
    </row>
    <row r="73" spans="2:21" s="269" customFormat="1" ht="71.25" customHeight="1" thickBot="1" x14ac:dyDescent="0.35">
      <c r="B73" s="771" t="s">
        <v>233</v>
      </c>
      <c r="C73" s="769" t="s">
        <v>327</v>
      </c>
      <c r="D73" s="1114">
        <f>SUM(D74:D77)</f>
        <v>41</v>
      </c>
      <c r="E73" s="280">
        <v>0</v>
      </c>
      <c r="F73" s="282">
        <v>0</v>
      </c>
      <c r="G73" s="762">
        <f>SUM(G74:G76)</f>
        <v>0</v>
      </c>
      <c r="H73" s="824">
        <f>SUM(H74:H75)</f>
        <v>0</v>
      </c>
      <c r="I73" s="762">
        <f t="shared" ref="I73:J73" si="10">SUM(I74:I75)</f>
        <v>0</v>
      </c>
      <c r="J73" s="764">
        <f t="shared" si="10"/>
        <v>20</v>
      </c>
      <c r="K73" s="280">
        <f>SUM(K74:K75)</f>
        <v>21</v>
      </c>
      <c r="L73" s="282">
        <f>SUM(L74:L75)</f>
        <v>0</v>
      </c>
      <c r="M73" s="270"/>
      <c r="N73" s="331"/>
      <c r="O73" s="270"/>
      <c r="P73" s="332"/>
      <c r="Q73" s="332"/>
      <c r="R73" s="331"/>
      <c r="S73" s="331"/>
      <c r="T73" s="331"/>
      <c r="U73" s="331"/>
    </row>
    <row r="74" spans="2:21" s="269" customFormat="1" ht="33.75" customHeight="1" x14ac:dyDescent="0.3">
      <c r="B74" s="811" t="s">
        <v>234</v>
      </c>
      <c r="C74" s="812" t="s">
        <v>329</v>
      </c>
      <c r="D74" s="820">
        <v>30</v>
      </c>
      <c r="E74" s="283"/>
      <c r="F74" s="294"/>
      <c r="G74" s="1017"/>
      <c r="H74" s="1031"/>
      <c r="I74" s="1017"/>
      <c r="J74" s="848">
        <v>18</v>
      </c>
      <c r="K74" s="1017">
        <v>12</v>
      </c>
      <c r="L74" s="389"/>
      <c r="M74" s="270"/>
      <c r="N74" s="334"/>
      <c r="O74" s="270"/>
      <c r="P74" s="335"/>
      <c r="Q74" s="335"/>
      <c r="R74" s="334"/>
      <c r="S74" s="334"/>
      <c r="T74" s="334"/>
      <c r="U74" s="334"/>
    </row>
    <row r="75" spans="2:21" s="269" customFormat="1" ht="56.25" customHeight="1" x14ac:dyDescent="0.3">
      <c r="B75" s="813" t="s">
        <v>235</v>
      </c>
      <c r="C75" s="1002" t="s">
        <v>330</v>
      </c>
      <c r="D75" s="746">
        <v>11</v>
      </c>
      <c r="E75" s="283"/>
      <c r="F75" s="294"/>
      <c r="G75" s="1017"/>
      <c r="H75" s="1031"/>
      <c r="I75" s="1017"/>
      <c r="J75" s="848">
        <v>2</v>
      </c>
      <c r="K75" s="1017">
        <v>9</v>
      </c>
      <c r="L75" s="389"/>
      <c r="M75" s="270"/>
      <c r="N75" s="334"/>
      <c r="O75" s="270"/>
      <c r="P75" s="335"/>
      <c r="Q75" s="335"/>
      <c r="R75" s="334"/>
      <c r="S75" s="334"/>
      <c r="T75" s="334"/>
      <c r="U75" s="334"/>
    </row>
    <row r="76" spans="2:21" s="257" customFormat="1" ht="59.25" customHeight="1" x14ac:dyDescent="0.3">
      <c r="B76" s="814" t="s">
        <v>236</v>
      </c>
      <c r="C76" s="1006" t="s">
        <v>328</v>
      </c>
      <c r="D76" s="336"/>
      <c r="E76" s="286"/>
      <c r="F76" s="287"/>
      <c r="G76" s="775"/>
      <c r="H76" s="1167"/>
      <c r="I76" s="775"/>
      <c r="J76" s="1151"/>
      <c r="K76" s="303"/>
      <c r="L76" s="301"/>
      <c r="M76" s="269"/>
      <c r="N76" s="334"/>
      <c r="O76" s="270"/>
      <c r="P76" s="335"/>
      <c r="Q76" s="335"/>
      <c r="R76" s="334"/>
      <c r="S76" s="334"/>
      <c r="T76" s="334"/>
      <c r="U76" s="334"/>
    </row>
    <row r="77" spans="2:21" s="269" customFormat="1" ht="22.5" customHeight="1" thickBot="1" x14ac:dyDescent="0.35">
      <c r="B77" s="103"/>
      <c r="C77" s="419" t="s">
        <v>55</v>
      </c>
      <c r="D77" s="431"/>
      <c r="E77" s="306"/>
      <c r="F77" s="307"/>
      <c r="G77" s="833"/>
      <c r="H77" s="1168"/>
      <c r="I77" s="833"/>
      <c r="J77" s="1152"/>
      <c r="K77" s="432"/>
      <c r="L77" s="433"/>
      <c r="M77" s="270"/>
      <c r="N77" s="270"/>
      <c r="O77" s="270"/>
      <c r="P77" s="335"/>
      <c r="Q77" s="335"/>
      <c r="R77" s="334"/>
      <c r="S77" s="334"/>
      <c r="T77" s="334"/>
      <c r="U77" s="334"/>
    </row>
    <row r="78" spans="2:21" s="756" customFormat="1" ht="35.4" customHeight="1" thickBot="1" x14ac:dyDescent="0.35">
      <c r="B78" s="771" t="s">
        <v>250</v>
      </c>
      <c r="C78" s="769" t="s">
        <v>332</v>
      </c>
      <c r="D78" s="1191">
        <f>SUM(D79:D80)</f>
        <v>18</v>
      </c>
      <c r="E78" s="1193">
        <f t="shared" ref="E78:L78" si="11">SUM(E79:E80)</f>
        <v>0</v>
      </c>
      <c r="F78" s="1192">
        <f t="shared" si="11"/>
        <v>0</v>
      </c>
      <c r="G78" s="1193">
        <f t="shared" si="11"/>
        <v>0</v>
      </c>
      <c r="H78" s="1192">
        <f t="shared" si="11"/>
        <v>0</v>
      </c>
      <c r="I78" s="1193">
        <f t="shared" si="11"/>
        <v>0</v>
      </c>
      <c r="J78" s="1192">
        <f t="shared" si="11"/>
        <v>0</v>
      </c>
      <c r="K78" s="1193">
        <f t="shared" si="11"/>
        <v>18</v>
      </c>
      <c r="L78" s="1192">
        <f t="shared" si="11"/>
        <v>0</v>
      </c>
      <c r="M78" s="757"/>
      <c r="N78" s="757"/>
      <c r="O78" s="757"/>
      <c r="P78" s="793"/>
      <c r="Q78" s="793"/>
      <c r="R78" s="792"/>
      <c r="S78" s="792"/>
      <c r="T78" s="792"/>
      <c r="U78" s="792"/>
    </row>
    <row r="79" spans="2:21" s="756" customFormat="1" ht="22.5" customHeight="1" x14ac:dyDescent="0.3">
      <c r="B79" s="811" t="s">
        <v>251</v>
      </c>
      <c r="C79" s="812" t="s">
        <v>334</v>
      </c>
      <c r="D79" s="1181">
        <v>18</v>
      </c>
      <c r="E79" s="1046"/>
      <c r="F79" s="765"/>
      <c r="G79" s="1182"/>
      <c r="H79" s="1183"/>
      <c r="I79" s="1182"/>
      <c r="J79" s="1184"/>
      <c r="K79" s="1046">
        <v>18</v>
      </c>
      <c r="L79" s="1185"/>
      <c r="M79" s="757"/>
      <c r="N79" s="757"/>
      <c r="O79" s="757"/>
      <c r="P79" s="793"/>
      <c r="Q79" s="793"/>
      <c r="R79" s="792"/>
      <c r="S79" s="792"/>
      <c r="T79" s="792"/>
      <c r="U79" s="792"/>
    </row>
    <row r="80" spans="2:21" s="756" customFormat="1" ht="49.2" customHeight="1" x14ac:dyDescent="0.3">
      <c r="B80" s="814" t="s">
        <v>252</v>
      </c>
      <c r="C80" s="1006" t="s">
        <v>333</v>
      </c>
      <c r="D80" s="1186"/>
      <c r="E80" s="766"/>
      <c r="F80" s="767"/>
      <c r="G80" s="1187"/>
      <c r="H80" s="1188"/>
      <c r="I80" s="1187"/>
      <c r="J80" s="1189"/>
      <c r="K80" s="1187"/>
      <c r="L80" s="1190"/>
      <c r="M80" s="757"/>
      <c r="N80" s="757"/>
      <c r="O80" s="757"/>
      <c r="P80" s="793"/>
      <c r="Q80" s="793"/>
      <c r="R80" s="792"/>
      <c r="S80" s="792"/>
      <c r="T80" s="792"/>
      <c r="U80" s="792"/>
    </row>
    <row r="81" spans="2:21" s="756" customFormat="1" ht="22.5" customHeight="1" thickBot="1" x14ac:dyDescent="0.35">
      <c r="B81" s="741"/>
      <c r="C81" s="826" t="s">
        <v>55</v>
      </c>
      <c r="D81" s="1174"/>
      <c r="E81" s="1175"/>
      <c r="F81" s="1176"/>
      <c r="G81" s="1177"/>
      <c r="H81" s="1178"/>
      <c r="I81" s="1177"/>
      <c r="J81" s="1179"/>
      <c r="K81" s="1177"/>
      <c r="L81" s="1180"/>
      <c r="M81" s="757"/>
      <c r="N81" s="757"/>
      <c r="O81" s="757"/>
      <c r="P81" s="793"/>
      <c r="Q81" s="793"/>
      <c r="R81" s="792"/>
      <c r="S81" s="792"/>
      <c r="T81" s="792"/>
      <c r="U81" s="792"/>
    </row>
    <row r="82" spans="2:21" s="531" customFormat="1" ht="71.25" customHeight="1" thickBot="1" x14ac:dyDescent="0.35">
      <c r="B82" s="771" t="s">
        <v>335</v>
      </c>
      <c r="C82" s="769" t="s">
        <v>336</v>
      </c>
      <c r="D82" s="26">
        <v>16</v>
      </c>
      <c r="E82" s="280">
        <v>0</v>
      </c>
      <c r="F82" s="282">
        <v>0</v>
      </c>
      <c r="G82" s="762">
        <f>SUM(G83:G85)</f>
        <v>0</v>
      </c>
      <c r="H82" s="824">
        <f>SUM(H83:H83)</f>
        <v>16</v>
      </c>
      <c r="I82" s="762">
        <f t="shared" ref="I82:J82" si="12">SUM(I83:I83)</f>
        <v>0</v>
      </c>
      <c r="J82" s="764">
        <f t="shared" si="12"/>
        <v>0</v>
      </c>
      <c r="K82" s="280">
        <f>SUM(K83:K83)</f>
        <v>0</v>
      </c>
      <c r="L82" s="282">
        <f>SUM(L83:L83)</f>
        <v>0</v>
      </c>
      <c r="M82" s="563"/>
      <c r="N82" s="331"/>
      <c r="O82" s="563"/>
      <c r="P82" s="332"/>
      <c r="Q82" s="332"/>
      <c r="R82" s="331"/>
      <c r="S82" s="331"/>
      <c r="T82" s="331"/>
      <c r="U82" s="331"/>
    </row>
    <row r="83" spans="2:21" s="531" customFormat="1" ht="33.75" customHeight="1" x14ac:dyDescent="0.3">
      <c r="B83" s="811" t="s">
        <v>340</v>
      </c>
      <c r="C83" s="812" t="s">
        <v>339</v>
      </c>
      <c r="D83" s="412">
        <v>16</v>
      </c>
      <c r="E83" s="283"/>
      <c r="F83" s="294"/>
      <c r="G83" s="1032"/>
      <c r="H83" s="1041">
        <v>16</v>
      </c>
      <c r="I83" s="1017"/>
      <c r="J83" s="848"/>
      <c r="K83" s="390"/>
      <c r="L83" s="389"/>
      <c r="M83" s="563"/>
      <c r="N83" s="334"/>
      <c r="O83" s="563"/>
      <c r="P83" s="335"/>
      <c r="Q83" s="335"/>
      <c r="R83" s="334"/>
      <c r="S83" s="334"/>
      <c r="T83" s="334"/>
      <c r="U83" s="334"/>
    </row>
    <row r="84" spans="2:21" s="531" customFormat="1" ht="54.75" customHeight="1" x14ac:dyDescent="0.3">
      <c r="B84" s="814" t="s">
        <v>341</v>
      </c>
      <c r="C84" s="1004" t="s">
        <v>337</v>
      </c>
      <c r="D84" s="336"/>
      <c r="E84" s="286"/>
      <c r="F84" s="287"/>
      <c r="G84" s="775"/>
      <c r="H84" s="1167"/>
      <c r="I84" s="775"/>
      <c r="J84" s="1151"/>
      <c r="K84" s="303"/>
      <c r="L84" s="301"/>
      <c r="M84" s="257"/>
      <c r="N84" s="334"/>
      <c r="O84" s="563"/>
      <c r="P84" s="335"/>
      <c r="Q84" s="335"/>
      <c r="R84" s="334"/>
      <c r="S84" s="334"/>
      <c r="T84" s="334"/>
      <c r="U84" s="334"/>
    </row>
    <row r="85" spans="2:21" s="257" customFormat="1" ht="59.25" customHeight="1" x14ac:dyDescent="0.3">
      <c r="B85" s="814" t="s">
        <v>342</v>
      </c>
      <c r="C85" s="1006" t="s">
        <v>338</v>
      </c>
      <c r="D85" s="336"/>
      <c r="E85" s="286"/>
      <c r="F85" s="287"/>
      <c r="G85" s="775"/>
      <c r="H85" s="1167"/>
      <c r="I85" s="775"/>
      <c r="J85" s="1151"/>
      <c r="K85" s="303"/>
      <c r="L85" s="301"/>
      <c r="M85" s="531"/>
      <c r="N85" s="334"/>
      <c r="O85" s="563"/>
      <c r="P85" s="335"/>
      <c r="Q85" s="335"/>
      <c r="R85" s="334"/>
      <c r="S85" s="334"/>
      <c r="T85" s="334"/>
      <c r="U85" s="334"/>
    </row>
    <row r="86" spans="2:21" s="531" customFormat="1" ht="22.5" customHeight="1" thickBot="1" x14ac:dyDescent="0.35">
      <c r="B86" s="103"/>
      <c r="C86" s="419" t="s">
        <v>55</v>
      </c>
      <c r="D86" s="431"/>
      <c r="E86" s="306"/>
      <c r="F86" s="307"/>
      <c r="G86" s="833"/>
      <c r="H86" s="1168"/>
      <c r="I86" s="833"/>
      <c r="J86" s="1152"/>
      <c r="K86" s="432"/>
      <c r="L86" s="433"/>
      <c r="M86" s="563"/>
      <c r="N86" s="563"/>
      <c r="O86" s="563"/>
      <c r="P86" s="335"/>
      <c r="Q86" s="335"/>
      <c r="R86" s="334"/>
      <c r="S86" s="334"/>
      <c r="T86" s="334"/>
      <c r="U86" s="334"/>
    </row>
    <row r="87" spans="2:21" s="269" customFormat="1" ht="22.5" customHeight="1" x14ac:dyDescent="0.3">
      <c r="B87" s="308"/>
      <c r="C87" s="309" t="s">
        <v>40</v>
      </c>
      <c r="D87" s="340"/>
      <c r="E87" s="310"/>
      <c r="F87" s="311"/>
      <c r="G87" s="776"/>
      <c r="H87" s="1169"/>
      <c r="I87" s="776"/>
      <c r="J87" s="1153"/>
      <c r="K87" s="310"/>
      <c r="L87" s="311"/>
      <c r="M87" s="277"/>
      <c r="N87" s="277"/>
      <c r="O87" s="274"/>
    </row>
    <row r="88" spans="2:21" s="269" customFormat="1" ht="22.5" customHeight="1" x14ac:dyDescent="0.3">
      <c r="B88" s="312"/>
      <c r="C88" s="313" t="s">
        <v>59</v>
      </c>
      <c r="D88" s="341"/>
      <c r="E88" s="283"/>
      <c r="F88" s="294"/>
      <c r="G88" s="1014"/>
      <c r="H88" s="1170"/>
      <c r="I88" s="1014"/>
      <c r="J88" s="1154"/>
      <c r="K88" s="283"/>
      <c r="L88" s="294"/>
      <c r="M88" s="270"/>
      <c r="O88" s="274"/>
    </row>
    <row r="89" spans="2:21" s="269" customFormat="1" ht="22.5" customHeight="1" x14ac:dyDescent="0.3">
      <c r="B89" s="342"/>
      <c r="C89" s="343" t="s">
        <v>60</v>
      </c>
      <c r="D89" s="344"/>
      <c r="E89" s="286"/>
      <c r="F89" s="287"/>
      <c r="G89" s="766"/>
      <c r="H89" s="1171"/>
      <c r="I89" s="766"/>
      <c r="J89" s="1155"/>
      <c r="K89" s="286"/>
      <c r="L89" s="287"/>
      <c r="M89" s="270"/>
      <c r="O89" s="270"/>
    </row>
    <row r="90" spans="2:21" s="269" customFormat="1" ht="22.5" customHeight="1" thickBot="1" x14ac:dyDescent="0.35">
      <c r="B90" s="345"/>
      <c r="C90" s="346" t="s">
        <v>61</v>
      </c>
      <c r="D90" s="347">
        <f>SUM(D10,D33,D46,D58,D41)</f>
        <v>665</v>
      </c>
      <c r="E90" s="1196">
        <f t="shared" ref="E90:L90" si="13">SUM(E10,E33,E46,E58,E41)</f>
        <v>32</v>
      </c>
      <c r="F90" s="1195">
        <f t="shared" si="13"/>
        <v>78</v>
      </c>
      <c r="G90" s="1196">
        <f t="shared" si="13"/>
        <v>102</v>
      </c>
      <c r="H90" s="1195">
        <f t="shared" si="13"/>
        <v>114</v>
      </c>
      <c r="I90" s="1196">
        <f t="shared" si="13"/>
        <v>102</v>
      </c>
      <c r="J90" s="1195">
        <f t="shared" si="13"/>
        <v>102</v>
      </c>
      <c r="K90" s="1196">
        <f t="shared" si="13"/>
        <v>81</v>
      </c>
      <c r="L90" s="1195">
        <f t="shared" si="13"/>
        <v>54</v>
      </c>
      <c r="M90" s="270"/>
      <c r="N90" s="348"/>
      <c r="O90" s="274"/>
    </row>
    <row r="93" spans="2:21" ht="15" customHeight="1" x14ac:dyDescent="0.3">
      <c r="O93" s="314"/>
    </row>
    <row r="95" spans="2:21" x14ac:dyDescent="0.3">
      <c r="B95" s="314"/>
    </row>
    <row r="96" spans="2:21" x14ac:dyDescent="0.3">
      <c r="D96" s="350"/>
    </row>
  </sheetData>
  <mergeCells count="17">
    <mergeCell ref="B2:B9"/>
    <mergeCell ref="C2:C9"/>
    <mergeCell ref="D2:D9"/>
    <mergeCell ref="E5:F5"/>
    <mergeCell ref="G5:H5"/>
    <mergeCell ref="K5:L5"/>
    <mergeCell ref="E7:E9"/>
    <mergeCell ref="F7:F9"/>
    <mergeCell ref="E2:L3"/>
    <mergeCell ref="M66:M68"/>
    <mergeCell ref="G7:G9"/>
    <mergeCell ref="H7:H9"/>
    <mergeCell ref="K7:K9"/>
    <mergeCell ref="L7:L9"/>
    <mergeCell ref="I5:J5"/>
    <mergeCell ref="I7:I9"/>
    <mergeCell ref="J7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2. график уч.процесса</vt:lpstr>
      <vt:lpstr>3. сводные данные</vt:lpstr>
      <vt:lpstr>4. план уч.процесса</vt:lpstr>
      <vt:lpstr>5.комплексные формы ПА</vt:lpstr>
      <vt:lpstr>6.практика</vt:lpstr>
      <vt:lpstr>7.график ПА</vt:lpstr>
      <vt:lpstr>8.график сам.работы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MSI</cp:lastModifiedBy>
  <cp:lastPrinted>2026-08-24T13:52:23Z</cp:lastPrinted>
  <dcterms:created xsi:type="dcterms:W3CDTF">2023-05-11T21:27:23Z</dcterms:created>
  <dcterms:modified xsi:type="dcterms:W3CDTF">2026-10-21T14:44:08Z</dcterms:modified>
</cp:coreProperties>
</file>